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30" windowWidth="21840" windowHeight="12510"/>
  </bookViews>
  <sheets>
    <sheet name="Лист2" sheetId="2" r:id="rId1"/>
    <sheet name="Лист3" sheetId="3" r:id="rId2"/>
  </sheets>
  <definedNames>
    <definedName name="_xlnm.Print_Area" localSheetId="0">Лист2!$A$1:$N$290</definedName>
  </definedNames>
  <calcPr calcId="144525"/>
</workbook>
</file>

<file path=xl/calcChain.xml><?xml version="1.0" encoding="utf-8"?>
<calcChain xmlns="http://schemas.openxmlformats.org/spreadsheetml/2006/main">
  <c r="L12" i="2" l="1"/>
  <c r="K12" i="2"/>
  <c r="J12" i="2"/>
  <c r="L29" i="2" l="1"/>
  <c r="M167" i="2" l="1"/>
  <c r="K228" i="2" l="1"/>
  <c r="K179" i="2" s="1"/>
  <c r="J234" i="2" l="1"/>
  <c r="J229" i="2"/>
  <c r="J228" i="2"/>
  <c r="J179" i="2" s="1"/>
  <c r="K229" i="2"/>
  <c r="L229" i="2"/>
  <c r="L228" i="2"/>
  <c r="L186" i="2"/>
  <c r="K38" i="2"/>
  <c r="K20" i="2" s="1"/>
  <c r="J39" i="2"/>
  <c r="J38" i="2"/>
  <c r="K39" i="2"/>
  <c r="K21" i="2" s="1"/>
  <c r="L39" i="2"/>
  <c r="L21" i="2" s="1"/>
  <c r="L38" i="2"/>
  <c r="L20" i="2" s="1"/>
  <c r="M40" i="2"/>
  <c r="M38" i="2"/>
  <c r="M20" i="2" s="1"/>
  <c r="I46" i="2"/>
  <c r="I47" i="2"/>
  <c r="M48" i="2"/>
  <c r="L48" i="2"/>
  <c r="K48" i="2"/>
  <c r="J48" i="2"/>
  <c r="M35" i="2"/>
  <c r="L35" i="2"/>
  <c r="K35" i="2"/>
  <c r="J35" i="2"/>
  <c r="I34" i="2"/>
  <c r="I33" i="2"/>
  <c r="K186" i="2"/>
  <c r="I48" i="2" l="1"/>
  <c r="I35" i="2"/>
  <c r="L256" i="2" l="1"/>
  <c r="J256" i="2"/>
  <c r="J255" i="2"/>
  <c r="K256" i="2"/>
  <c r="K255" i="2"/>
  <c r="L255" i="2"/>
  <c r="M256" i="2"/>
  <c r="M255" i="2"/>
  <c r="I232" i="2"/>
  <c r="I233" i="2"/>
  <c r="K234" i="2"/>
  <c r="L234" i="2"/>
  <c r="M234" i="2"/>
  <c r="I235" i="2"/>
  <c r="I236" i="2"/>
  <c r="J237" i="2"/>
  <c r="K237" i="2"/>
  <c r="L237" i="2"/>
  <c r="M237" i="2"/>
  <c r="J180" i="2"/>
  <c r="K180" i="2"/>
  <c r="L180" i="2"/>
  <c r="M229" i="2"/>
  <c r="M180" i="2" s="1"/>
  <c r="J114" i="2"/>
  <c r="K114" i="2"/>
  <c r="L114" i="2"/>
  <c r="M114" i="2"/>
  <c r="L120" i="2"/>
  <c r="I119" i="2"/>
  <c r="J130" i="2"/>
  <c r="K130" i="2"/>
  <c r="L130" i="2"/>
  <c r="M130" i="2"/>
  <c r="I129" i="2"/>
  <c r="J147" i="2"/>
  <c r="K147" i="2"/>
  <c r="L147" i="2"/>
  <c r="M147" i="2"/>
  <c r="I146" i="2"/>
  <c r="J136" i="2"/>
  <c r="K136" i="2"/>
  <c r="L136" i="2"/>
  <c r="M136" i="2"/>
  <c r="I135" i="2"/>
  <c r="M120" i="2"/>
  <c r="J271" i="2"/>
  <c r="K271" i="2"/>
  <c r="L271" i="2"/>
  <c r="M271" i="2"/>
  <c r="I270" i="2"/>
  <c r="J268" i="2"/>
  <c r="K268" i="2"/>
  <c r="L268" i="2"/>
  <c r="M268" i="2"/>
  <c r="I267" i="2"/>
  <c r="J263" i="2"/>
  <c r="K263" i="2"/>
  <c r="L263" i="2"/>
  <c r="M263" i="2"/>
  <c r="I262" i="2"/>
  <c r="J260" i="2"/>
  <c r="K260" i="2"/>
  <c r="L260" i="2"/>
  <c r="M260" i="2"/>
  <c r="I259" i="2"/>
  <c r="J186" i="2"/>
  <c r="M186" i="2"/>
  <c r="I185" i="2"/>
  <c r="J195" i="2"/>
  <c r="K195" i="2"/>
  <c r="L195" i="2"/>
  <c r="M195" i="2"/>
  <c r="I194" i="2"/>
  <c r="M228" i="2"/>
  <c r="J243" i="2"/>
  <c r="K243" i="2"/>
  <c r="L243" i="2"/>
  <c r="M243" i="2"/>
  <c r="I242" i="2"/>
  <c r="I223" i="2"/>
  <c r="J224" i="2"/>
  <c r="K224" i="2"/>
  <c r="L224" i="2"/>
  <c r="M224" i="2"/>
  <c r="J82" i="2"/>
  <c r="K82" i="2"/>
  <c r="L82" i="2"/>
  <c r="M82" i="2"/>
  <c r="I81" i="2"/>
  <c r="I93" i="2"/>
  <c r="J94" i="2"/>
  <c r="K94" i="2"/>
  <c r="L94" i="2"/>
  <c r="M94" i="2"/>
  <c r="J51" i="2"/>
  <c r="K51" i="2"/>
  <c r="L51" i="2"/>
  <c r="M51" i="2"/>
  <c r="J70" i="2"/>
  <c r="K70" i="2"/>
  <c r="L70" i="2"/>
  <c r="M70" i="2"/>
  <c r="I69" i="2"/>
  <c r="J67" i="2"/>
  <c r="K67" i="2"/>
  <c r="L67" i="2"/>
  <c r="M67" i="2"/>
  <c r="I66" i="2"/>
  <c r="J64" i="2"/>
  <c r="K64" i="2"/>
  <c r="L64" i="2"/>
  <c r="M64" i="2"/>
  <c r="I63" i="2"/>
  <c r="J61" i="2"/>
  <c r="L61" i="2"/>
  <c r="M61" i="2"/>
  <c r="I60" i="2"/>
  <c r="J58" i="2"/>
  <c r="K58" i="2"/>
  <c r="L58" i="2"/>
  <c r="M58" i="2"/>
  <c r="I57" i="2"/>
  <c r="M39" i="2"/>
  <c r="M21" i="2" s="1"/>
  <c r="J43" i="2"/>
  <c r="K43" i="2"/>
  <c r="L43" i="2"/>
  <c r="M43" i="2"/>
  <c r="I42" i="2"/>
  <c r="J30" i="2"/>
  <c r="K30" i="2"/>
  <c r="L30" i="2"/>
  <c r="M30" i="2"/>
  <c r="I29" i="2"/>
  <c r="J290" i="2"/>
  <c r="K290" i="2"/>
  <c r="L290" i="2"/>
  <c r="M290" i="2"/>
  <c r="I289" i="2"/>
  <c r="J287" i="2"/>
  <c r="K287" i="2"/>
  <c r="L287" i="2"/>
  <c r="M287" i="2"/>
  <c r="I286" i="2"/>
  <c r="J284" i="2"/>
  <c r="K284" i="2"/>
  <c r="L284" i="2"/>
  <c r="M284" i="2"/>
  <c r="I283" i="2"/>
  <c r="J281" i="2"/>
  <c r="K281" i="2"/>
  <c r="L281" i="2"/>
  <c r="M281" i="2"/>
  <c r="I280" i="2"/>
  <c r="J152" i="2"/>
  <c r="K152" i="2"/>
  <c r="L152" i="2"/>
  <c r="M152" i="2"/>
  <c r="J175" i="2"/>
  <c r="K175" i="2"/>
  <c r="L175" i="2"/>
  <c r="M175" i="2"/>
  <c r="I174" i="2"/>
  <c r="J167" i="2"/>
  <c r="K167" i="2"/>
  <c r="L167" i="2"/>
  <c r="I166" i="2"/>
  <c r="I161" i="2"/>
  <c r="J162" i="2"/>
  <c r="K162" i="2"/>
  <c r="L162" i="2"/>
  <c r="M162" i="2"/>
  <c r="J158" i="2"/>
  <c r="K158" i="2"/>
  <c r="L158" i="2"/>
  <c r="M158" i="2"/>
  <c r="I157" i="2"/>
  <c r="J99" i="2"/>
  <c r="K99" i="2"/>
  <c r="L99" i="2"/>
  <c r="M99" i="2"/>
  <c r="M103" i="2"/>
  <c r="K103" i="2"/>
  <c r="L103" i="2"/>
  <c r="J103" i="2"/>
  <c r="I102" i="2"/>
  <c r="J106" i="2"/>
  <c r="K106" i="2"/>
  <c r="L106" i="2"/>
  <c r="M106" i="2"/>
  <c r="I105" i="2"/>
  <c r="J109" i="2"/>
  <c r="K109" i="2"/>
  <c r="L109" i="2"/>
  <c r="M109" i="2"/>
  <c r="I108" i="2"/>
  <c r="J112" i="2"/>
  <c r="K112" i="2"/>
  <c r="L112" i="2"/>
  <c r="M112" i="2"/>
  <c r="I111" i="2"/>
  <c r="M113" i="2"/>
  <c r="L113" i="2"/>
  <c r="K113" i="2"/>
  <c r="I269" i="2"/>
  <c r="I266" i="2"/>
  <c r="M257" i="2" l="1"/>
  <c r="M230" i="2"/>
  <c r="J257" i="2"/>
  <c r="L257" i="2"/>
  <c r="K257" i="2"/>
  <c r="I268" i="2"/>
  <c r="M115" i="2"/>
  <c r="I99" i="2"/>
  <c r="I64" i="2"/>
  <c r="I152" i="2"/>
  <c r="I271" i="2"/>
  <c r="I255" i="2"/>
  <c r="L115" i="2"/>
  <c r="I115" i="2" s="1"/>
  <c r="I114" i="2"/>
  <c r="I234" i="2"/>
  <c r="I21" i="2"/>
  <c r="I39" i="2"/>
  <c r="I237" i="2"/>
  <c r="I256" i="2"/>
  <c r="K230" i="2"/>
  <c r="J181" i="2"/>
  <c r="J230" i="2"/>
  <c r="I228" i="2"/>
  <c r="L179" i="2"/>
  <c r="L230" i="2"/>
  <c r="I229" i="2"/>
  <c r="I51" i="2"/>
  <c r="I110" i="2"/>
  <c r="I112" i="2" s="1"/>
  <c r="I257" i="2" l="1"/>
  <c r="I180" i="2"/>
  <c r="K50" i="2"/>
  <c r="I65" i="2"/>
  <c r="I67" i="2" s="1"/>
  <c r="J50" i="2"/>
  <c r="L50" i="2"/>
  <c r="M50" i="2"/>
  <c r="J40" i="2"/>
  <c r="K40" i="2"/>
  <c r="L40" i="2"/>
  <c r="M52" i="2" l="1"/>
  <c r="K52" i="2"/>
  <c r="L52" i="2"/>
  <c r="J52" i="2"/>
  <c r="I50" i="2"/>
  <c r="I52" i="2" s="1"/>
  <c r="I38" i="2"/>
  <c r="I40" i="2" s="1"/>
  <c r="I230" i="2" l="1"/>
  <c r="J118" i="2"/>
  <c r="J120" i="2" l="1"/>
  <c r="I120" i="2" s="1"/>
  <c r="J113" i="2"/>
  <c r="I118" i="2"/>
  <c r="J115" i="2" l="1"/>
  <c r="I41" i="2"/>
  <c r="I43" i="2" s="1"/>
  <c r="J22" i="2" l="1"/>
  <c r="L22" i="2"/>
  <c r="K22" i="2"/>
  <c r="M22" i="2"/>
  <c r="I113" i="2"/>
  <c r="K181" i="2"/>
  <c r="L181" i="2"/>
  <c r="M179" i="2"/>
  <c r="M181" i="2" s="1"/>
  <c r="I241" i="2"/>
  <c r="I243" i="2" s="1"/>
  <c r="I222" i="2"/>
  <c r="I224" i="2" s="1"/>
  <c r="I193" i="2"/>
  <c r="I195" i="2" s="1"/>
  <c r="I134" i="2"/>
  <c r="I136" i="2" s="1"/>
  <c r="I184" i="2"/>
  <c r="I186" i="2" s="1"/>
  <c r="K276" i="2" l="1"/>
  <c r="L276" i="2"/>
  <c r="M276" i="2"/>
  <c r="K275" i="2"/>
  <c r="K251" i="2" s="1"/>
  <c r="L275" i="2"/>
  <c r="L251" i="2" s="1"/>
  <c r="M275" i="2"/>
  <c r="M251" i="2" s="1"/>
  <c r="J275" i="2"/>
  <c r="J251" i="2" s="1"/>
  <c r="J276" i="2"/>
  <c r="K274" i="2"/>
  <c r="K250" i="2" s="1"/>
  <c r="L274" i="2"/>
  <c r="L250" i="2" s="1"/>
  <c r="M274" i="2"/>
  <c r="M250" i="2" s="1"/>
  <c r="J274" i="2"/>
  <c r="J250" i="2" s="1"/>
  <c r="I288" i="2"/>
  <c r="I290" i="2" s="1"/>
  <c r="I285" i="2"/>
  <c r="I287" i="2" s="1"/>
  <c r="I282" i="2"/>
  <c r="I284" i="2" s="1"/>
  <c r="I279" i="2"/>
  <c r="I281" i="2" s="1"/>
  <c r="I261" i="2"/>
  <c r="I263" i="2" s="1"/>
  <c r="I258" i="2"/>
  <c r="I260" i="2" s="1"/>
  <c r="K151" i="2"/>
  <c r="L151" i="2"/>
  <c r="M151" i="2"/>
  <c r="I160" i="2"/>
  <c r="I162" i="2" s="1"/>
  <c r="J151" i="2"/>
  <c r="I173" i="2"/>
  <c r="I175" i="2" s="1"/>
  <c r="I165" i="2"/>
  <c r="I167" i="2" s="1"/>
  <c r="I156" i="2"/>
  <c r="I158" i="2" s="1"/>
  <c r="I145" i="2"/>
  <c r="I147" i="2" s="1"/>
  <c r="I128" i="2"/>
  <c r="I130" i="2" s="1"/>
  <c r="M153" i="2" l="1"/>
  <c r="L153" i="2"/>
  <c r="J153" i="2"/>
  <c r="K153" i="2"/>
  <c r="J252" i="2"/>
  <c r="M252" i="2"/>
  <c r="K252" i="2"/>
  <c r="I251" i="2"/>
  <c r="I250" i="2"/>
  <c r="L252" i="2"/>
  <c r="I274" i="2"/>
  <c r="I275" i="2"/>
  <c r="I276" i="2"/>
  <c r="I179" i="2"/>
  <c r="I181" i="2" s="1"/>
  <c r="I151" i="2"/>
  <c r="I153" i="2" s="1"/>
  <c r="M97" i="2"/>
  <c r="M100" i="2" s="1"/>
  <c r="K97" i="2"/>
  <c r="K100" i="2" s="1"/>
  <c r="L97" i="2"/>
  <c r="L100" i="2" s="1"/>
  <c r="J97" i="2"/>
  <c r="J100" i="2" s="1"/>
  <c r="I107" i="2"/>
  <c r="I109" i="2" s="1"/>
  <c r="I104" i="2"/>
  <c r="I106" i="2" s="1"/>
  <c r="I252" i="2" l="1"/>
  <c r="I97" i="2"/>
  <c r="I100" i="2" s="1"/>
  <c r="I101" i="2"/>
  <c r="I103" i="2" s="1"/>
  <c r="K77" i="2"/>
  <c r="L77" i="2"/>
  <c r="M77" i="2"/>
  <c r="K76" i="2"/>
  <c r="L76" i="2"/>
  <c r="M76" i="2"/>
  <c r="K75" i="2"/>
  <c r="L75" i="2"/>
  <c r="M75" i="2"/>
  <c r="J76" i="2"/>
  <c r="J13" i="2" s="1"/>
  <c r="J77" i="2"/>
  <c r="J75" i="2"/>
  <c r="I92" i="2"/>
  <c r="I94" i="2" s="1"/>
  <c r="I80" i="2"/>
  <c r="I82" i="2" s="1"/>
  <c r="I68" i="2"/>
  <c r="I70" i="2" s="1"/>
  <c r="I62" i="2"/>
  <c r="I59" i="2"/>
  <c r="I61" i="2" s="1"/>
  <c r="I56" i="2"/>
  <c r="I58" i="2" s="1"/>
  <c r="J14" i="2" l="1"/>
  <c r="M15" i="2"/>
  <c r="M12" i="2"/>
  <c r="I12" i="2" s="1"/>
  <c r="L16" i="2"/>
  <c r="L13" i="2"/>
  <c r="L14" i="2" s="1"/>
  <c r="K16" i="2"/>
  <c r="K13" i="2"/>
  <c r="M13" i="2"/>
  <c r="M16" i="2"/>
  <c r="J15" i="2"/>
  <c r="L15" i="2"/>
  <c r="K15" i="2"/>
  <c r="J16" i="2"/>
  <c r="I76" i="2"/>
  <c r="I13" i="2" s="1"/>
  <c r="I75" i="2"/>
  <c r="I77" i="2"/>
  <c r="I20" i="2"/>
  <c r="I22" i="2" s="1"/>
  <c r="I28" i="2"/>
  <c r="I30" i="2" s="1"/>
  <c r="M17" i="2" l="1"/>
  <c r="J17" i="2"/>
  <c r="M14" i="2"/>
  <c r="I15" i="2"/>
  <c r="L17" i="2"/>
  <c r="K17" i="2"/>
  <c r="I16" i="2"/>
  <c r="K14" i="2"/>
  <c r="I17" i="2" l="1"/>
  <c r="I14" i="2"/>
</calcChain>
</file>

<file path=xl/sharedStrings.xml><?xml version="1.0" encoding="utf-8"?>
<sst xmlns="http://schemas.openxmlformats.org/spreadsheetml/2006/main" count="914" uniqueCount="433">
  <si>
    <t>СОЛИКАМСКИЙ ГОРОДСКОЙ ОКРУГ – КОМФОРТНАЯ ТЕРРИТОРИЯ ПРИКАМЬЯ</t>
  </si>
  <si>
    <t>Сохранение численности населения городского округа</t>
  </si>
  <si>
    <t>2023 г.</t>
  </si>
  <si>
    <t>1.2.</t>
  </si>
  <si>
    <t>1.3.</t>
  </si>
  <si>
    <t>1.4.</t>
  </si>
  <si>
    <t>1.5.</t>
  </si>
  <si>
    <t>Этапы реализации Стратегии</t>
  </si>
  <si>
    <t>Наименование показателя цели 1-4 уровня</t>
  </si>
  <si>
    <t>Ресурсное обеспечение, тыс.руб.</t>
  </si>
  <si>
    <t xml:space="preserve">Всего </t>
  </si>
  <si>
    <t>в том числе по источникам</t>
  </si>
  <si>
    <t>Местный бюджет</t>
  </si>
  <si>
    <t>Внебюджетные  источники</t>
  </si>
  <si>
    <t>Муниципальные программы (далее – МП)</t>
  </si>
  <si>
    <t>МП «Развитие системы образования Соликамского городского округа»; МП «Развитие сферы культуры, туризма и молодежной политики Соликамского городского округа»; МП «Физическая культура и спорт Соликамского городского округа»; МП «Социальная поддержка и охрана здоровья граждан в Соликамском городском округе»</t>
  </si>
  <si>
    <t>Доля населения, отмечающего при опросах улучшение качества оказываемых услуг в сфере социальной политики</t>
  </si>
  <si>
    <t xml:space="preserve"> %</t>
  </si>
  <si>
    <t>Интегральный показатель (формируется из фактических значений показателей нижестоящего уровня)</t>
  </si>
  <si>
    <t>%</t>
  </si>
  <si>
    <t>не менее 95</t>
  </si>
  <si>
    <t>Удовлетворенность населения доступностью и качеством образования по итогам опросов общественного мнения</t>
  </si>
  <si>
    <t>не более 9,65</t>
  </si>
  <si>
    <t>Доля выпускников 11-х классов, получивших аттестаты о среднем общем образовании</t>
  </si>
  <si>
    <t>не менее 75</t>
  </si>
  <si>
    <t>1.1.1.1.</t>
  </si>
  <si>
    <t>Создание условий и новых форм для качественных изменений материально- технической составляющей муниципальной системы образования.</t>
  </si>
  <si>
    <t>Подпрограмма «Развитие инфраструктуры муниципальной системы образования Соликамского городского округа»</t>
  </si>
  <si>
    <t xml:space="preserve">Доля образовательных организаций, имеющих бессрочные лицензии на осуществление образовательной деятельности от общего количества образовательных организаций </t>
  </si>
  <si>
    <t>Количество созданных мест для детей дошкольного и школьного возраста</t>
  </si>
  <si>
    <t>ед.</t>
  </si>
  <si>
    <t>1.1.1.2.</t>
  </si>
  <si>
    <t>Повышение качества организационно-методических  и социально-педагогических условий для развития муниципальной системы образования.</t>
  </si>
  <si>
    <t>не менее 38</t>
  </si>
  <si>
    <t>1.1.2.</t>
  </si>
  <si>
    <t xml:space="preserve">не менее 95 </t>
  </si>
  <si>
    <t>1.1.2.1.</t>
  </si>
  <si>
    <t>Подпрограмма «Обеспечение реализации муниципальной программы «Развитие системы образования Соликамского городского округа»</t>
  </si>
  <si>
    <t xml:space="preserve"> да/нет</t>
  </si>
  <si>
    <t>да</t>
  </si>
  <si>
    <t>1.1.2.2.</t>
  </si>
  <si>
    <t>Реализация государственных полномочий и публичных обязательств в сфере образования.</t>
  </si>
  <si>
    <t>1.1.3.</t>
  </si>
  <si>
    <t>Повышение качества услуг в сфере культуры, туризма и молодежной политики.</t>
  </si>
  <si>
    <t>не менее 85</t>
  </si>
  <si>
    <t>1.1.3.1.</t>
  </si>
  <si>
    <t>Подпрограмма «Развитие сферы культуры в Соликамском городском округе»</t>
  </si>
  <si>
    <t>не менее 3</t>
  </si>
  <si>
    <t>1.1.3.2.</t>
  </si>
  <si>
    <t>Подпрограмма «Развитие сферы туризма в Соликамском городском округе»</t>
  </si>
  <si>
    <t>1.1.3.3.</t>
  </si>
  <si>
    <t>Сохранение и популяризация объектов культурного наследия.</t>
  </si>
  <si>
    <t>не менее 46</t>
  </si>
  <si>
    <t>1.1.3.4.</t>
  </si>
  <si>
    <t>Развитие условий для социального становления и самореализации молодежи на территории Соликамского городского округа.</t>
  </si>
  <si>
    <t>Подпрограмма «Развитие молодежной политики в Соликамском городском округе»</t>
  </si>
  <si>
    <t>не менее 26</t>
  </si>
  <si>
    <t>1.1.3.5.</t>
  </si>
  <si>
    <t>Качественное исполнение функции главного распорядителя (главного администратора) бюджетных средств.</t>
  </si>
  <si>
    <t>Подпрограмма «Обеспечение реализации муниципальной программы «Развитие сферы культуры, туризма и молодежной политики Соликамского городского округа»</t>
  </si>
  <si>
    <t>1.1.4.</t>
  </si>
  <si>
    <t>1.1.4.1.</t>
  </si>
  <si>
    <t>тыс.чел.</t>
  </si>
  <si>
    <t>не менее 80</t>
  </si>
  <si>
    <t>1.1.4.2.</t>
  </si>
  <si>
    <t>не менее 7,4</t>
  </si>
  <si>
    <t>1.1.4.3.</t>
  </si>
  <si>
    <t>да/нет</t>
  </si>
  <si>
    <t>1.1.5.</t>
  </si>
  <si>
    <t>МП «Социальная поддержка и охрана здоровья граждан в Соликамском городском округе»</t>
  </si>
  <si>
    <t>1.1.5.1.</t>
  </si>
  <si>
    <t>Подпрограмма «Обеспечение жильем молодых семей в Соликамском городском округе»</t>
  </si>
  <si>
    <t>не менее 4,8</t>
  </si>
  <si>
    <t>1.1.5.2.</t>
  </si>
  <si>
    <t>1.1.5.3.</t>
  </si>
  <si>
    <t>1.1.5.4.</t>
  </si>
  <si>
    <t>Подпрограмма «Врачебные кадры в Соликамском городском округе»</t>
  </si>
  <si>
    <t>1.2.1.</t>
  </si>
  <si>
    <t>Обеспечение общественной безопасности</t>
  </si>
  <si>
    <t>1.2.1.1.</t>
  </si>
  <si>
    <t>Подпрограмма «Общественная безопасность на территории Соликамского городского округа»</t>
  </si>
  <si>
    <t>1.2.1.2.</t>
  </si>
  <si>
    <t>Формирование негативного отношения к употреблению наркотических средств и распространению ВИЧ-инфекции.</t>
  </si>
  <si>
    <t>1.2.1.3.</t>
  </si>
  <si>
    <t>1.2.1.4.</t>
  </si>
  <si>
    <t>Профилактика терроризма.</t>
  </si>
  <si>
    <t>1.2.1.5.</t>
  </si>
  <si>
    <t>не менее 90</t>
  </si>
  <si>
    <t>1.2.2.1.</t>
  </si>
  <si>
    <t>Защита населения и территорий от ЧС, выполнение  мероприятий ГО.</t>
  </si>
  <si>
    <t>1.2.2.2.</t>
  </si>
  <si>
    <t>Создание эффективной системы пожарной безопасности</t>
  </si>
  <si>
    <t>шт.</t>
  </si>
  <si>
    <t>1.2.3.</t>
  </si>
  <si>
    <t>Совершенствование экологической безопасности, экологического образования, экологической культуры.</t>
  </si>
  <si>
    <t>ИЗА</t>
  </si>
  <si>
    <t>низкий (не более 4)</t>
  </si>
  <si>
    <t>класс</t>
  </si>
  <si>
    <t>не более 2 класса (слабозагрязнённая)</t>
  </si>
  <si>
    <t>1.2.3.1.</t>
  </si>
  <si>
    <t>Подпрограмма «Охрана окружающей среды Соликамского городского округа»</t>
  </si>
  <si>
    <t>га</t>
  </si>
  <si>
    <t>1.2.3.2.</t>
  </si>
  <si>
    <t>не менее 30</t>
  </si>
  <si>
    <t>1.2.4.</t>
  </si>
  <si>
    <t>1.2.4.1.</t>
  </si>
  <si>
    <t>1.2.4.2.</t>
  </si>
  <si>
    <t>1.3.1.</t>
  </si>
  <si>
    <t>Развитие малого и среднего предпринимательства</t>
  </si>
  <si>
    <t>Доля  среднесписочной численности работников малых и средних предприятий в среднесписочной численности работников предприятий и организаций</t>
  </si>
  <si>
    <t>Развитие и поддержка малого и среднего предпринимательства</t>
  </si>
  <si>
    <t>Подпрограмма «Развитие  малого и среднего предпринимательства в Соликамском городском округе»</t>
  </si>
  <si>
    <t>1.3.2.</t>
  </si>
  <si>
    <t>1.3.2.1.</t>
  </si>
  <si>
    <t>Подпрограммы «Эффективное управление и распоряжение муниципальным имуществом и земельными ресурсами в Соликамском городском округе»</t>
  </si>
  <si>
    <t>1.3.2.2.</t>
  </si>
  <si>
    <t>Эффективное управление и распоряжение земельными ресурсами.</t>
  </si>
  <si>
    <t>1.3.3.</t>
  </si>
  <si>
    <t>1.3.3.1.</t>
  </si>
  <si>
    <t>Подпрограммы «Поддержка сельского хозяйства в Соликамском городском округе»</t>
  </si>
  <si>
    <t>1.3.3.2.</t>
  </si>
  <si>
    <t>1.3.4.</t>
  </si>
  <si>
    <t>1.3.4.1.</t>
  </si>
  <si>
    <t>1.3.4.2.</t>
  </si>
  <si>
    <t>1.4.1.</t>
  </si>
  <si>
    <t>тыс. кв.м.</t>
  </si>
  <si>
    <t>1.4.1.1.</t>
  </si>
  <si>
    <t>Формирование благоприятных  и комфортных условий проживания граждан.</t>
  </si>
  <si>
    <t>Подпрограмма «Благоустройство Соликамского городского округа»</t>
  </si>
  <si>
    <t>1.4.1.2.</t>
  </si>
  <si>
    <t>Улучшение внешнего облика Соликамского городского округа и условий проживания граждан.</t>
  </si>
  <si>
    <t xml:space="preserve">не менее 57 </t>
  </si>
  <si>
    <t>1.4.1.3.</t>
  </si>
  <si>
    <t>Повышение уровня благоустройства нуждающихся в благоустройстве территорий общего пользования Соликамского городского округа, а также дворовых территорий многоквартирных домов.</t>
  </si>
  <si>
    <t>1.4.2.</t>
  </si>
  <si>
    <t>м2</t>
  </si>
  <si>
    <t>1.4.2.1.</t>
  </si>
  <si>
    <t>Повышение эффективности использования энергетических ресурсов в коммунальной, бюджетной и жилищной сферах.</t>
  </si>
  <si>
    <t>Подпрограмма «Развитие коммунальной инфраструктуры и повышение энергетической эффективности на территории Соликамского городского округа»</t>
  </si>
  <si>
    <t>электрическая энергия</t>
  </si>
  <si>
    <t>кВтч/чел.</t>
  </si>
  <si>
    <t xml:space="preserve">не более 585,8 </t>
  </si>
  <si>
    <t>тепловая энергия</t>
  </si>
  <si>
    <t>Гкал/кв.м.</t>
  </si>
  <si>
    <t xml:space="preserve">не более 0,2 </t>
  </si>
  <si>
    <t xml:space="preserve">вода </t>
  </si>
  <si>
    <t>куб.м./чел.</t>
  </si>
  <si>
    <t>не более 52,0</t>
  </si>
  <si>
    <t>газ</t>
  </si>
  <si>
    <t xml:space="preserve">не более 108,8 </t>
  </si>
  <si>
    <t xml:space="preserve">электрическая энергия </t>
  </si>
  <si>
    <t xml:space="preserve">не более 433,0 </t>
  </si>
  <si>
    <t xml:space="preserve">тепловая энергия </t>
  </si>
  <si>
    <t xml:space="preserve">не более 0,25 </t>
  </si>
  <si>
    <t xml:space="preserve">не более 34,0 </t>
  </si>
  <si>
    <t xml:space="preserve">газ </t>
  </si>
  <si>
    <t xml:space="preserve">не более 100,0 </t>
  </si>
  <si>
    <t xml:space="preserve">не более 59,0 </t>
  </si>
  <si>
    <t xml:space="preserve">не более 0,21 </t>
  </si>
  <si>
    <t xml:space="preserve">не более 4,75 </t>
  </si>
  <si>
    <t xml:space="preserve">не более 4,6 </t>
  </si>
  <si>
    <t xml:space="preserve">не более 98,0 </t>
  </si>
  <si>
    <t xml:space="preserve">не более 0,24 </t>
  </si>
  <si>
    <t xml:space="preserve">не более 1,1 </t>
  </si>
  <si>
    <t>1.4.2.2.</t>
  </si>
  <si>
    <t>Обеспечение земельных участков инфраструктурой</t>
  </si>
  <si>
    <t xml:space="preserve">Уровень удовлетворенности населения коммунальными услугами (внутреннее анкетирование) </t>
  </si>
  <si>
    <t xml:space="preserve">не менее 92 </t>
  </si>
  <si>
    <t>Водоснабжение</t>
  </si>
  <si>
    <t>км.</t>
  </si>
  <si>
    <t>Газоснабжение</t>
  </si>
  <si>
    <t>1.4.3.</t>
  </si>
  <si>
    <t>Развитие дорожной сети и логистики Соликамского городского округа.</t>
  </si>
  <si>
    <t>1.4.3.1.</t>
  </si>
  <si>
    <t>Содержание автодорог и искусственных сооружений на них в соответствии с необходимыми требованиями.</t>
  </si>
  <si>
    <t>Подпрограмма «Развитие и содержание дорог Соликамского городского округа»</t>
  </si>
  <si>
    <t>не менее 37</t>
  </si>
  <si>
    <t>1.4.3.2.</t>
  </si>
  <si>
    <t>Ремонт и капитальный ремонт автомобильных дорог, транзитных объектов (транзитных мостов) и систем водоотвода.</t>
  </si>
  <si>
    <t>1.4.4.</t>
  </si>
  <si>
    <t>тыс.кв.м.</t>
  </si>
  <si>
    <t>тыс. кв. м.</t>
  </si>
  <si>
    <t>1.4.4.1.</t>
  </si>
  <si>
    <t xml:space="preserve">ед. </t>
  </si>
  <si>
    <t>1.4.4.2.</t>
  </si>
  <si>
    <t>Обеспечение устойчивого развития территории СГО градостроительными средствами.</t>
  </si>
  <si>
    <t>Подпрограмма «Развитие градостроительного планирования и регулирования использования территории Соликамского городского округа»</t>
  </si>
  <si>
    <t>1.4.5.</t>
  </si>
  <si>
    <t>1.4.5.1.</t>
  </si>
  <si>
    <t>Подпрограмма «Обеспечение реализации муниципальной программы «Развитие инфраструктуры и комфортной среды Соликамского городского округа»</t>
  </si>
  <si>
    <t>1.4.5.2.</t>
  </si>
  <si>
    <t>1.5.1.</t>
  </si>
  <si>
    <t>не менее 48,0</t>
  </si>
  <si>
    <t>1.5.1.1.</t>
  </si>
  <si>
    <t>Развитие и совершенствование муниципальной службы в администрации СГО и ее отраслевых (функциональных) органах.</t>
  </si>
  <si>
    <t>Подпрограмма «Развитие муниципальной службы в Соликамском городском округе»</t>
  </si>
  <si>
    <t xml:space="preserve">не более 5 </t>
  </si>
  <si>
    <t>1.5.1.2.</t>
  </si>
  <si>
    <t>1.5.1.3.</t>
  </si>
  <si>
    <t>1.5.1.4.</t>
  </si>
  <si>
    <t>Обеспечение сбалансированности и устойчивости бюджета Соликамского городского округа. Повышение качества управления муниципальными финансами.</t>
  </si>
  <si>
    <t>1.5.2.</t>
  </si>
  <si>
    <t>Муниципальная программа «Развитие общественного самоуправления в Соликамском городском округе»</t>
  </si>
  <si>
    <t>1.5.2.1.</t>
  </si>
  <si>
    <t>Развитие взаимодействия органов местного самоуправления с гражданским обществом.</t>
  </si>
  <si>
    <t>Подпрограмма «Поддержка и развитие общественных инициатив в Соликамском городском округе»</t>
  </si>
  <si>
    <t xml:space="preserve">не менее 39 </t>
  </si>
  <si>
    <t>1.5.2.2.</t>
  </si>
  <si>
    <t xml:space="preserve">Обеспечение поддержки ветеранов и пенсионеров.  </t>
  </si>
  <si>
    <t>Подпрограмма «Поддержка ветеранов войны, труда, Вооруженных сил и правоохранительных органов в Соликамском городском округе»</t>
  </si>
  <si>
    <t>1.5.2.3.</t>
  </si>
  <si>
    <t>Социальная реабилитация и адаптация инвалидов Соликамского городского округа.</t>
  </si>
  <si>
    <t>Подпрограмма «Социальная реабилитация и обеспечение жизнедеятельности инвалидов в Соликамском городском округе»</t>
  </si>
  <si>
    <t>1.5.2.4.</t>
  </si>
  <si>
    <t>Содействие формированию гармоничной межнациональной и межконфессиональной ситуации в Соликамском городском округе.</t>
  </si>
  <si>
    <t>Подпрограмма «Укрепление гражданского единства и межнационального согласия в Соликамском городском округе»</t>
  </si>
  <si>
    <t>№ цели</t>
  </si>
  <si>
    <t>1.1.</t>
  </si>
  <si>
    <t>Наименование цели 1-4 уровня</t>
  </si>
  <si>
    <t>Единица измерения показателя</t>
  </si>
  <si>
    <t>Федеральный бюджет</t>
  </si>
  <si>
    <t>Краевой бюджет</t>
  </si>
  <si>
    <t>Механизмы достижения цели (наименование программы, проекта)</t>
  </si>
  <si>
    <t>II этап (2020-2030)</t>
  </si>
  <si>
    <t>1.1.1.</t>
  </si>
  <si>
    <t>Комплексное и эффективное развитие муниципальной системы образования, обеспечивающее повышение доступности и качества образования.</t>
  </si>
  <si>
    <t>Период, год реализации</t>
  </si>
  <si>
    <t xml:space="preserve">Подпрограмма «Сохранение объектов культурного наследия в Соликамском городском округе»
</t>
  </si>
  <si>
    <t>Итого по МП:</t>
  </si>
  <si>
    <t>Подпрограмма «Укрепление общественного здоровья и социальная поддержка отдельных категорий граждан в Соликамском городском округе»</t>
  </si>
  <si>
    <t>чел.</t>
  </si>
  <si>
    <t>Обеспечение безопасности жизнедеятельности населения Соликамского городского округа.</t>
  </si>
  <si>
    <t>1.2.2.</t>
  </si>
  <si>
    <t>Подпрограммы «Развитие безопасности жизнедеятельности населения Соликамского городского округа»</t>
  </si>
  <si>
    <t xml:space="preserve">Подпрограмма «Обеспечение реализации муниципальной программы «Развитие комплексной безопасности на территории Соликамского городского округа, развитие АПК «Безопасный город» </t>
  </si>
  <si>
    <t>Число субъектов малого и среднего предпринимательства и самозанятых граждан, использующих специальный налоговый режим «Налог на профессиональный доход» (на 10 000 человек населения)</t>
  </si>
  <si>
    <t>1.3.1.1.</t>
  </si>
  <si>
    <t>Всего:</t>
  </si>
  <si>
    <t>Итого МП:</t>
  </si>
  <si>
    <t>МП «Развитие системы образования Соликамского городского округа»</t>
  </si>
  <si>
    <t>МП «Физическая культура и спорт Соликамского городского округа»</t>
  </si>
  <si>
    <t>МП «Развитие сферы культуры, туризма и молодежной политики Соликамского городского округа»</t>
  </si>
  <si>
    <t>Подпрограмма "Обеспечение муниципальной программы «Физическая культура и спорт Соликамского городского округа»</t>
  </si>
  <si>
    <t>МП «Развитие комплексной безопасности на территории  Соликамского городского округа, развитие АПК «Безопасный город»</t>
  </si>
  <si>
    <t>МП «Ресурсное обеспечение деятельности органов местного самоуправления Соликамского городского округа»</t>
  </si>
  <si>
    <t>МП «Ресурсное обеспечение деятельности органов местного самоуправления Соликамского городского округа», МП «Развитие общественного самоуправления в Соликамском городском округе»</t>
  </si>
  <si>
    <t>МП «Развитие инфраструктуры и комфортной среды Соликамского городского округа»</t>
  </si>
  <si>
    <t>МП «Экономическое развитие Соликамского городского округа»</t>
  </si>
  <si>
    <t>Подпрограмма «Обеспечение реализации муниципальной программы «Экономическое развитие Соликамского городского округа»</t>
  </si>
  <si>
    <t>1.</t>
  </si>
  <si>
    <t xml:space="preserve">Доля детей и молодежи, ставших победителями и призерами краевых, всероссийских, международных мероприятий (от общего количества участников).  </t>
  </si>
  <si>
    <t>Доля аттестованных педагогических работников к общему числу педагогических работников.</t>
  </si>
  <si>
    <t>Достижение результатов  муниципальной программы  (интегрированный показатель задач).</t>
  </si>
  <si>
    <t>Обеспечение реализации муниципальной программы.</t>
  </si>
  <si>
    <t>Освоение в отчетном периоде средств местного бюджета (с начала года).</t>
  </si>
  <si>
    <t>Отсутствие задолженности по платежам в бюджеты различных уровней и во внебюджетные фонды; отсутствие просроченной бюджетной задолженности.</t>
  </si>
  <si>
    <t xml:space="preserve">Доля целевого использования средств бюджета, выделенных на реализацию  государственных полномочий и публичных обязательств. </t>
  </si>
  <si>
    <t>Удовлетворенность населения качеством предоставляемых услуг в сфере культуры, туризма и молодежной политики (Портал «Оценка качества муниципальных услуг в Пермском крае»).</t>
  </si>
  <si>
    <t>Усиление роли сферы культуры в повышении качества жизни горожан.</t>
  </si>
  <si>
    <t>Увеличение численности участников культурно-массовых мероприятий (по сравнению с прошлым годом).</t>
  </si>
  <si>
    <t>Создание условий для повышения конкурентоспособности туристского рынка Соликамского городского округа.</t>
  </si>
  <si>
    <t>Доля объектов культурного наследия, находящихся в удовлетворительном состоянии (не требуется проведение капитального ремонта) от общего количества объектов культурного наследия, находящихся в муниципальной собственности.</t>
  </si>
  <si>
    <t>Доля молодых людей в возрасте от 14 до 30 лет, вовлеченных в процессы развития Соликамского городского округа, посредством самореализации своих способностей через участие в различных муниципальных, региональных, всероссийских, международных мероприятиях.</t>
  </si>
  <si>
    <t>Создание условий для занятий физической культурой и массовым спортом.</t>
  </si>
  <si>
    <t>Удовлетворенность населения качеством предоставляемых услуг в сфере физической культуры и спорта.</t>
  </si>
  <si>
    <t>Развитие спортивной инфраструктуры и материально-технической базы муниципальных учреждений.</t>
  </si>
  <si>
    <t xml:space="preserve">Количество посещений муниципальных учреждений спорта. </t>
  </si>
  <si>
    <t>Уровень обеспеченности  населения спортивными сооружениями исходя из единовременной пропускной способности.</t>
  </si>
  <si>
    <t>Эффективность использования существующих объектов спортивной инфраструктуры.</t>
  </si>
  <si>
    <t>Развитие потребности в занятиях физической культурой и массовым спортом.</t>
  </si>
  <si>
    <t xml:space="preserve">Количество участников официальных физкультурных и спортивных мероприятий. </t>
  </si>
  <si>
    <t>Доля детей и молодежи в возрасте 3-29 лет, систематически занимающихся физической культурой и спортом, в общей численности детей и молодежи.</t>
  </si>
  <si>
    <t>Доля лиц с ограниченными возможностями здоровья, занимающихся физической культурой и спортом, от общей численности данной категории населения Соликамского городского округа.</t>
  </si>
  <si>
    <t xml:space="preserve">Доля граждан среднего возраста (женщины в возрасте 30-54 лет; мужчины в возрасте 30-59 лет), систематически занимающихся физической культурой и спортом, в общей численности граждан среднего возраста. </t>
  </si>
  <si>
    <t>Доля граждан старшего возраста (женщины в возрасте 55-79 лет; мужчины в возрасте 60-79 лет), систематически занимающихся физической культурой и спортом, в общей численности граждан старшего возраста.</t>
  </si>
  <si>
    <t>Повышение качества жизни населения через оказание мер социальной поддержки отдельным категориям граждан и улучшение здоровья.</t>
  </si>
  <si>
    <t>Доля граждан, получивших социальную поддержку, в общем числе граждан, обратившихся за социальной поддержкой.</t>
  </si>
  <si>
    <t>Муниципальная поддержка молодых семей в решении жилищной проблемы.</t>
  </si>
  <si>
    <t>Доля молодых семей, улучшивших жилищные условия к общему количеству молодых семей, стоящих на учете в качестве потенциального участника.</t>
  </si>
  <si>
    <t>Оказание социальной поддержки отдельным категориям граждан.</t>
  </si>
  <si>
    <t>Доля граждан, получивших адресную материальную помощь, от общего числа обратившихся граждан.</t>
  </si>
  <si>
    <t>Муниципальная поддержка отдельных категорий граждан.</t>
  </si>
  <si>
    <t>Доля освоенных средств, выделенных на муниципальную поддержку отдельных категорий граждан в отчетном периоде.</t>
  </si>
  <si>
    <t>Повышение доступности бесплатной медицинской помощи населению.</t>
  </si>
  <si>
    <t>Количество врачей остродефицитных специальностей, трудоустроенных в государственные учреждения здравоохранения, действующие на территории Соликамского городского округа.</t>
  </si>
  <si>
    <t>Доля населения, отмечающего при опросах повышение комплексной безопасности городской среды.</t>
  </si>
  <si>
    <t>Интегральный показатель (формируется из фактических значений показателей нижестоящего уровня).</t>
  </si>
  <si>
    <t>РАЗВИТИЕ КОМПЛЕКСНОЙ БЕЗОПАСНОСТИ.</t>
  </si>
  <si>
    <t>РАЗВИТИЕ СОЦИАЛЬНОЙ СФЕРЫ.</t>
  </si>
  <si>
    <t>Количество совершенных преступлений  на 10000 человек населения СГО.</t>
  </si>
  <si>
    <t>Количество преступлений на территории Соликамского городского округа.</t>
  </si>
  <si>
    <t>Снижение количества преступлений, зарегистрированных в округе.</t>
  </si>
  <si>
    <t>Доля граждан до 25 лет, участвующих в антинаркотических мероприятиях.</t>
  </si>
  <si>
    <t>Формирование негативного отношения к употреблению алкоголя.</t>
  </si>
  <si>
    <t>Доля граждан до 25 лет, участвующих в профилактических мероприятиях.</t>
  </si>
  <si>
    <t>Процент от количества установленных мест массового пребывания людей, защищенных от угрозы терроризма.</t>
  </si>
  <si>
    <t>Обеспечение информационной безопасности в структурных подразделениях и отраслевых (функциональных) органов администрации Соликамского городского округа.</t>
  </si>
  <si>
    <t>Доля объектов (от их общего числа), на которых выполняются установленные требования по технической защите информации.</t>
  </si>
  <si>
    <t>Доля операционных систем отечественного производства, установленного и используемого на автоматизированных рабочих местах пользователя и (или) на серверном оборудовании, от общего количества используемых операционных систем.</t>
  </si>
  <si>
    <t>Доля отечественного офисного программного обеспечения, используемого и предоставляемого пользователям с использованием автоматизированных рабочих мест и (или) абонентских устройств радиоподвижной связи, и (или) серверного оборудования, и (или) с применением «облачной» технологии от общего объема используемого офисного программного обеспечения.</t>
  </si>
  <si>
    <t>Доля населения, охваченного мероприятиями по ГО, предупреждению и ликвидации ЧС природного и техногенного характера.</t>
  </si>
  <si>
    <t>Доля защищенного населения по вопросам ГО и ЧС.</t>
  </si>
  <si>
    <t>Количество погибших на водных объектах.</t>
  </si>
  <si>
    <t xml:space="preserve">Количество зарегистрированных пожаров. </t>
  </si>
  <si>
    <t>Индекс загрязнения атмосферного воздуха.</t>
  </si>
  <si>
    <t>Индекс загрязнения воды.</t>
  </si>
  <si>
    <t>Доля населения, охваченного экологической пропагандой.</t>
  </si>
  <si>
    <t>Повышение экологической безопасности.</t>
  </si>
  <si>
    <t>Площадь озелененной территории (город Соликамск / сельские территории).</t>
  </si>
  <si>
    <t>Доля нестандартных проб воды в водных объектах, находящихся в собственности Соликамского городского округа.</t>
  </si>
  <si>
    <t>Площадь, занятая несанкционированными свалками в городских лесах на территории  Соликамского городского округа (город Соликамск /сельские территории).</t>
  </si>
  <si>
    <t>Доля установленных границ охранной зоны водных объектов, находящихся в муниципальной собственности Соликамского городского округа.</t>
  </si>
  <si>
    <t>Повышение экологического образования, уровня экологической культуры.</t>
  </si>
  <si>
    <t>Доля жителей, участвующих  в  мероприятиях, направленных на повышение уровня экологического образования, уровня экологической культуры.</t>
  </si>
  <si>
    <t>Достижение результатов  муниципальной программы (интегрированный показатель задач).</t>
  </si>
  <si>
    <t>Обеспечение выполнения функций органа местного самоуправления по соответствующему направлению деятельности.</t>
  </si>
  <si>
    <t>Процент результативности выполнения корректирующих и предупреждающих мероприятий по результатам внутренних аудитов СМК, мониторингов качества предоставления муниципальных услуг.</t>
  </si>
  <si>
    <t>ЭКОНОМИЧЕСКОЕ РАЗВИТИЕ.</t>
  </si>
  <si>
    <t>Доля населения, отмечающего при опросах улучшение экономической ситуации.</t>
  </si>
  <si>
    <t>Повышение эффективности управления муниципальной собственностью.</t>
  </si>
  <si>
    <t>Доля земельных участков и имущества Соликамского городского округа, вовлечённого в хозяйственный оборот.</t>
  </si>
  <si>
    <t>Эффективное управление и распоряжение муниципальным имуществом.</t>
  </si>
  <si>
    <t>Исполнение плановых назначений по поступлениям доходов, получаемым в виде арендной платы и от продажи объектов муниципальной собственности.</t>
  </si>
  <si>
    <t>Развитие сельского хозяйства на территории Соликамского городского округа.</t>
  </si>
  <si>
    <t>Обеспечение развития отраслей сельскохозяйственного производства.</t>
  </si>
  <si>
    <t>Повышение эффективности использования земель сельскохозяйственного назначения.</t>
  </si>
  <si>
    <t>РАЗВИТИЕ ИНФРАСТРУКТУРЫ И КОМФОРТНОЙ СРЕДЫ СОЛИКАМСКОГО ГОРОДСКОГО ОКРУГА.</t>
  </si>
  <si>
    <t>Доля населения, отмечающего при опросах улучшение  инфраструктуры Соликамского городского округа.</t>
  </si>
  <si>
    <t xml:space="preserve">Интегральный показатель (формируется из фактических значений показателей нижестоящего уровня). </t>
  </si>
  <si>
    <t>Благоустройство Соликамского городского округа.</t>
  </si>
  <si>
    <t xml:space="preserve">Площадь мест общего пользования, подлежащая комплексному благоустройству (город Соликамск/сельские территории). </t>
  </si>
  <si>
    <t>Увеличение числа элементов благоустройства.</t>
  </si>
  <si>
    <t>Уровень удовлетворенности населения благоустройством Соликамского городского округа от общего числа опрошенного населения (внутреннее анкетирование).</t>
  </si>
  <si>
    <t>Уровень удовлетворенности населения внешним обликом Соликамского городского округа и условиями проживания (внутреннее анкетирование).</t>
  </si>
  <si>
    <t xml:space="preserve">Доля  площади благоустроенных дворовых территорий, от территорий требующих благоустройства. </t>
  </si>
  <si>
    <t xml:space="preserve">Увеличение количества благоустроенных общественных территорий Соликамского городского округа. </t>
  </si>
  <si>
    <t>Повышение уровня обеспеченности и качества коммунальных услуг.</t>
  </si>
  <si>
    <t xml:space="preserve">Готовность жилищного фонда, котельных, тепловых сетей, центральных точек приема (ЦТП) к отопительному периоду. </t>
  </si>
  <si>
    <t xml:space="preserve">Протяженность бесхозяйных инженерных сетей СГО в расчете на одного проживающего. </t>
  </si>
  <si>
    <t>Удельная величина потребления энергетических ресурсов (электрическая и тепловая энергия, вода, природный газ) в многоквартирных домах города Соликамска:</t>
  </si>
  <si>
    <t>Удельная величина потребления энергетических ресурсов (электрическая и тепловая энергия, вода, природный газ) в многоквартирных домах сельских территорий:</t>
  </si>
  <si>
    <t>Удельная величина потребления энергетических ресурсов (электрическая и тепловая энергия, вода, природный газ) муниципальными учреждениями (из расчета на одного человека) города Соликамска:</t>
  </si>
  <si>
    <t>Удельная величина потребления энергетических ресурсов (электрическая и тепловая энергия, вода, природный газ) муниципальными учреждениями (из расчета на одного человека) сельских территорий:</t>
  </si>
  <si>
    <t>Протяженность введенных в эксплуатацию инженерных сетей на территории Соликамского городского округа:</t>
  </si>
  <si>
    <t>Доля автомобильных дорог местного значения, соответствующих нормативным и допустимым требованиям к транспортно-эксплуатационным показателям по сети автомобильных дорог общего пользования местного значения.</t>
  </si>
  <si>
    <t>Уровень удовлетворенности населения содержанием улично-дорожной сети от общего числа опрошенного населения (внутреннее анкетирование).</t>
  </si>
  <si>
    <t>Административное и инфраструктурное обеспечение функционирования объектов жилищной и социальной сферы и стимулирование нового строительства.</t>
  </si>
  <si>
    <t>Годовой объем ввода жилья.</t>
  </si>
  <si>
    <t xml:space="preserve">Общая площадь аварийного жилищного фонда, расселенного в рамках реализуемых на территории Соликамского городского округа программ.  </t>
  </si>
  <si>
    <t>Обеспечение комфортного и безопасного жилья.</t>
  </si>
  <si>
    <t xml:space="preserve">Количество ветхих и аварийных  многоквартирных домов. </t>
  </si>
  <si>
    <t>Количество разработанной и утвержденной градостроительной документации.</t>
  </si>
  <si>
    <t xml:space="preserve">Достижение результатов  муниципальной программы (интегрированный показатель задач). </t>
  </si>
  <si>
    <t xml:space="preserve">Освоение в отчетном периоде средств местного бюджета (с начала года). </t>
  </si>
  <si>
    <t xml:space="preserve">Отсутствие задолженности по платежам в бюджеты различных уровней и во внебюджетные фонды; отсутствие просроченной бюджетной задолженности. </t>
  </si>
  <si>
    <t>Обеспечение выполнения функций органа местного самоуправления по соответствующему  направлению деятельности.</t>
  </si>
  <si>
    <t>РАЗВИТИЕ ЭФФЕКТИВНОСТИ И РЕЗУЛЬТАТИВНОСТИ МУНИЦИПАЛЬНОГО САМОУПРАВЛЕНИЯ.</t>
  </si>
  <si>
    <t xml:space="preserve">Доля населения, отмечающего при опросах улучшение муниципального управления. </t>
  </si>
  <si>
    <t>Ресурсное обеспечение деятельности органов местного самоуправления.</t>
  </si>
  <si>
    <t xml:space="preserve">Удовлетворенность населения деятельностью органов местного самоуправления городского округа (социологический опрос). </t>
  </si>
  <si>
    <t>Среднее значение коэффициента «текучести кадров» (выбытия персонала).</t>
  </si>
  <si>
    <t xml:space="preserve">Процент  результативности выполнения корректирующих и предупреждающих мероприятий по результатам внутренних аудитов СМК, мониторингов качества предоставления муниципальных услуг.  </t>
  </si>
  <si>
    <t xml:space="preserve">Соблюдение ограничений по  размерам дефицита местного бюджета. </t>
  </si>
  <si>
    <t>Развитие общественного самоуправления.</t>
  </si>
  <si>
    <t xml:space="preserve">Доля жителей Соликамского городского округа, принимающих участие в деятельности общественных организаций и объединений. </t>
  </si>
  <si>
    <t>Наличие трехстороннего соглашения между профессиональными союзами, работодателями и администрацией Соликамского городского округа.</t>
  </si>
  <si>
    <t xml:space="preserve">Количество социально значимых инициатив, реализуемых социально ориентированными НКО при поддержке администрации Соликамского городского округа. </t>
  </si>
  <si>
    <t>Доля инвалидов, охваченных мероприятиями Программы, от общего количества инвалидов, состоящих на учете в организациях инвалидов.</t>
  </si>
  <si>
    <t xml:space="preserve">Доля граждан, положительно оценивающих состояние межнациональных и межконфессиональных отношений, от числа опрошенных (социологический опрос). </t>
  </si>
  <si>
    <t>Застроенная территория Соликамского городского округа, в отношении которой разработаны проекты планировки территории (нарастающим итогом)</t>
  </si>
  <si>
    <t xml:space="preserve">Подпрограмма «Поддержка технического состояния и развития жилищного фонда  Соликамского городского округа» </t>
  </si>
  <si>
    <t>Подпрограмма «Обеспечение реализации муниципальной программы «Ресурсное обеспечение деятельности органов  местного самоуправления Соликамского городского округа»</t>
  </si>
  <si>
    <t>Планове значение показателя</t>
  </si>
  <si>
    <t>Фактичекое значение показателя</t>
  </si>
  <si>
    <t>отклонение</t>
  </si>
  <si>
    <t>Подпрограмма «Обеспечение условий для занятий физической культурой и спортом»</t>
  </si>
  <si>
    <t>Итого по подпрограмме:</t>
  </si>
  <si>
    <t xml:space="preserve">Отчет по плану мероприятий по реализации </t>
  </si>
  <si>
    <t>не менее 65</t>
  </si>
  <si>
    <t>Приложение</t>
  </si>
  <si>
    <t>Стратегии социально-экономического развития Соликамского городского округа  до 2030 года в разрезе муниципальных программ Соликамского городского округа за 2022 год</t>
  </si>
  <si>
    <t>план 2022 г.</t>
  </si>
  <si>
    <t>факт 2022 г.</t>
  </si>
  <si>
    <t>2022 г.</t>
  </si>
  <si>
    <t>не менее 90,77</t>
  </si>
  <si>
    <t>2022г.</t>
  </si>
  <si>
    <t>Доля детей в возрасте 1-6 лет, получающих дошкольную образовательную услугу и  (или) услугу по их содержанию в муниципальных образовательных учреждениях в общей численности детей в возрасте 1-6 лет, %</t>
  </si>
  <si>
    <t>не менее 79,8</t>
  </si>
  <si>
    <t>не менее 86</t>
  </si>
  <si>
    <t xml:space="preserve">Увеличение доли общего потока организованных туристов и экскурсантов (по сравнению с прошлым годом). </t>
  </si>
  <si>
    <t>Доля населения, систематически занимающегося физической культурой и спортом, в общей численности населения Российской Федерации в возрасте 3-79 лет.</t>
  </si>
  <si>
    <t>не менее 49,9</t>
  </si>
  <si>
    <t>не менее 30,3</t>
  </si>
  <si>
    <t>не менее 68</t>
  </si>
  <si>
    <t>не менее 12,8</t>
  </si>
  <si>
    <t>не менее 91,2</t>
  </si>
  <si>
    <t>не менее 41,4</t>
  </si>
  <si>
    <t>не менее 11,1</t>
  </si>
  <si>
    <t>не менее 45</t>
  </si>
  <si>
    <t>не более 193</t>
  </si>
  <si>
    <t>не более 1827</t>
  </si>
  <si>
    <t>не более 6</t>
  </si>
  <si>
    <t>не более 190</t>
  </si>
  <si>
    <t>не менее 20/5</t>
  </si>
  <si>
    <t>не более 62</t>
  </si>
  <si>
    <t>не более 5/9,8</t>
  </si>
  <si>
    <t xml:space="preserve">не менее 290 </t>
  </si>
  <si>
    <t>не менее 82,4</t>
  </si>
  <si>
    <t>Исполнение плановых назначений по поступлениям доходов, получаемым в виде арендной платы, платы по соглашениям об установлении сервитутов и от продажи земельных участков, расположенных на территории Соликамского городского округа.</t>
  </si>
  <si>
    <t>Уровень продуктивности отрасли сельского хозяйства в хозяйствах, состоящих в реестре государственной поддержки (объем продукции в % к предыдущему году).</t>
  </si>
  <si>
    <t>Посевные площади сельскохозяйственных культур в хозяйствах, состоящих в реестре государственной поддержки.</t>
  </si>
  <si>
    <t>не менее 2314</t>
  </si>
  <si>
    <t>Уровень продуктивности растениеводства в хозяйствах, состоящих в реестре государственной поддержки (объем продукции растениеводства в % к предыдущему году).</t>
  </si>
  <si>
    <t>Уровень продуктивности животноводства в хозяйствах, состоящих в реестре государственной поддержки (объем продукции животноводства в % к предыдущему году).</t>
  </si>
  <si>
    <t>Доля ярового сева в общей площади пашни в хозяйствах, состоящих в реестре государственной поддержки.</t>
  </si>
  <si>
    <t>не менее 15</t>
  </si>
  <si>
    <t xml:space="preserve">не менее 809,8951/не менее 77,5  </t>
  </si>
  <si>
    <t>не менее 59</t>
  </si>
  <si>
    <t>Выполнение соглашений, заключаемых между администрацией Соликамского городского округа и Министерством транспорта Пермского края (в части протяженности дорог освоения выделяемых субсидий).</t>
  </si>
  <si>
    <t xml:space="preserve">не более  450 </t>
  </si>
  <si>
    <t>не менее 42</t>
  </si>
  <si>
    <t xml:space="preserve">Доля ветеранов, охваченных мероприятиями Программы от общего количества ветеранов, состоящих на учете в Городском совете ветеранов. </t>
  </si>
  <si>
    <t>не менее 825</t>
  </si>
  <si>
    <t>5/9,8</t>
  </si>
  <si>
    <t>809,8951/77,5</t>
  </si>
  <si>
    <t>20/5</t>
  </si>
  <si>
    <t xml:space="preserve">план 2022 г. </t>
  </si>
  <si>
    <t>Доля детей в возрасте 5-18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данной возрастной группы, %</t>
  </si>
  <si>
    <t>не менее 5</t>
  </si>
  <si>
    <t>план 2022г.</t>
  </si>
  <si>
    <t xml:space="preserve">к отчету о реализации Стратегии социально-экономического </t>
  </si>
  <si>
    <t>развития Соликамского городского округа до 2030 года</t>
  </si>
  <si>
    <t>за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</si>
</sst>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4">
    <xf numFmtId="0" fontId="0" fillId="0" borderId="0" xfId="0"/>
    <xf numFmtId="0" fontId="0" fillId="0" borderId="0" xfId="0" applyAlignment="1">
      <alignment vertical="center"/>
    </xf>
    <xf numFmtId="2" fontId="0" fillId="0" borderId="0" xfId="0" applyNumberFormat="1"/>
    <xf numFmtId="2" fontId="6" fillId="0" borderId="7" xfId="0" applyNumberFormat="1" applyFont="1" applyFill="1" applyBorder="1" applyAlignment="1">
      <alignment vertical="top" wrapText="1"/>
    </xf>
    <xf numFmtId="0" fontId="5" fillId="0" borderId="0" xfId="0" applyFont="1"/>
    <xf numFmtId="0" fontId="8" fillId="0" borderId="0" xfId="0" applyFont="1"/>
    <xf numFmtId="164" fontId="0" fillId="0" borderId="0" xfId="0" applyNumberFormat="1"/>
    <xf numFmtId="164" fontId="4" fillId="0" borderId="7" xfId="0" applyNumberFormat="1" applyFont="1" applyFill="1" applyBorder="1" applyAlignment="1">
      <alignment vertical="top" wrapText="1"/>
    </xf>
    <xf numFmtId="164" fontId="1" fillId="0" borderId="7" xfId="0" applyNumberFormat="1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/>
    </xf>
    <xf numFmtId="164" fontId="4" fillId="2" borderId="1" xfId="0" applyNumberFormat="1" applyFont="1" applyFill="1" applyBorder="1" applyAlignment="1">
      <alignment vertical="top"/>
    </xf>
    <xf numFmtId="164" fontId="4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vertical="top" wrapText="1"/>
    </xf>
    <xf numFmtId="0" fontId="4" fillId="2" borderId="0" xfId="0" applyFont="1" applyFill="1"/>
    <xf numFmtId="0" fontId="0" fillId="2" borderId="0" xfId="0" applyFill="1"/>
    <xf numFmtId="0" fontId="7" fillId="2" borderId="1" xfId="0" applyFont="1" applyFill="1" applyBorder="1" applyAlignment="1">
      <alignment horizontal="center" vertical="top" wrapText="1"/>
    </xf>
    <xf numFmtId="2" fontId="4" fillId="2" borderId="1" xfId="0" applyNumberFormat="1" applyFont="1" applyFill="1" applyBorder="1" applyAlignment="1">
      <alignment vertical="top" wrapText="1"/>
    </xf>
    <xf numFmtId="165" fontId="4" fillId="2" borderId="1" xfId="0" applyNumberFormat="1" applyFont="1" applyFill="1" applyBorder="1" applyAlignment="1">
      <alignment horizontal="left" vertical="top" wrapText="1"/>
    </xf>
    <xf numFmtId="165" fontId="4" fillId="2" borderId="1" xfId="0" applyNumberFormat="1" applyFont="1" applyFill="1" applyBorder="1" applyAlignment="1">
      <alignment horizontal="center" vertical="top" wrapText="1"/>
    </xf>
    <xf numFmtId="164" fontId="7" fillId="2" borderId="1" xfId="0" applyNumberFormat="1" applyFont="1" applyFill="1" applyBorder="1" applyAlignment="1">
      <alignment vertical="top" wrapText="1"/>
    </xf>
    <xf numFmtId="164" fontId="4" fillId="2" borderId="1" xfId="0" applyNumberFormat="1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164" fontId="4" fillId="2" borderId="1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2" borderId="2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vertical="top" wrapText="1"/>
    </xf>
    <xf numFmtId="0" fontId="1" fillId="2" borderId="2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left" vertical="top" wrapText="1"/>
    </xf>
    <xf numFmtId="164" fontId="4" fillId="2" borderId="1" xfId="0" applyNumberFormat="1" applyFont="1" applyFill="1" applyBorder="1" applyAlignment="1">
      <alignment vertical="top" wrapText="1"/>
    </xf>
    <xf numFmtId="164" fontId="4" fillId="2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164" fontId="4" fillId="2" borderId="1" xfId="0" applyNumberFormat="1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0" fillId="2" borderId="8" xfId="0" applyFill="1" applyBorder="1" applyAlignment="1"/>
    <xf numFmtId="0" fontId="0" fillId="2" borderId="9" xfId="0" applyFill="1" applyBorder="1" applyAlignment="1"/>
    <xf numFmtId="0" fontId="0" fillId="2" borderId="10" xfId="0" applyFill="1" applyBorder="1" applyAlignment="1"/>
    <xf numFmtId="0" fontId="1" fillId="2" borderId="2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8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2" borderId="9" xfId="0" applyFont="1" applyFill="1" applyBorder="1" applyAlignment="1">
      <alignment vertical="top" wrapText="1"/>
    </xf>
    <xf numFmtId="0" fontId="1" fillId="2" borderId="5" xfId="0" applyFont="1" applyFill="1" applyBorder="1" applyAlignment="1">
      <alignment vertical="top" wrapText="1"/>
    </xf>
    <xf numFmtId="0" fontId="1" fillId="2" borderId="10" xfId="0" applyFont="1" applyFill="1" applyBorder="1" applyAlignment="1">
      <alignment vertical="top" wrapText="1"/>
    </xf>
    <xf numFmtId="0" fontId="4" fillId="2" borderId="6" xfId="0" applyFont="1" applyFill="1" applyBorder="1" applyAlignment="1">
      <alignment vertical="top" wrapText="1"/>
    </xf>
    <xf numFmtId="0" fontId="0" fillId="2" borderId="8" xfId="0" applyFill="1" applyBorder="1" applyAlignment="1">
      <alignment vertical="top" wrapText="1"/>
    </xf>
    <xf numFmtId="0" fontId="0" fillId="2" borderId="7" xfId="0" applyFill="1" applyBorder="1" applyAlignment="1">
      <alignment vertical="top" wrapText="1"/>
    </xf>
    <xf numFmtId="0" fontId="0" fillId="2" borderId="9" xfId="0" applyFill="1" applyBorder="1" applyAlignment="1">
      <alignment vertical="top" wrapText="1"/>
    </xf>
    <xf numFmtId="0" fontId="0" fillId="2" borderId="5" xfId="0" applyFill="1" applyBorder="1" applyAlignment="1">
      <alignment vertical="top" wrapText="1"/>
    </xf>
    <xf numFmtId="0" fontId="0" fillId="2" borderId="10" xfId="0" applyFill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0" fillId="2" borderId="3" xfId="0" applyFill="1" applyBorder="1" applyAlignment="1">
      <alignment vertical="top" wrapText="1"/>
    </xf>
    <xf numFmtId="0" fontId="0" fillId="2" borderId="4" xfId="0" applyFill="1" applyBorder="1" applyAlignment="1">
      <alignment vertical="top" wrapText="1"/>
    </xf>
    <xf numFmtId="0" fontId="0" fillId="2" borderId="3" xfId="0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4" fillId="2" borderId="2" xfId="0" applyFont="1" applyFill="1" applyBorder="1" applyAlignment="1">
      <alignment horizontal="center" vertical="top" wrapText="1"/>
    </xf>
    <xf numFmtId="164" fontId="1" fillId="2" borderId="2" xfId="0" applyNumberFormat="1" applyFont="1" applyFill="1" applyBorder="1" applyAlignment="1">
      <alignment vertical="top" wrapText="1"/>
    </xf>
    <xf numFmtId="164" fontId="0" fillId="2" borderId="3" xfId="0" applyNumberFormat="1" applyFill="1" applyBorder="1" applyAlignment="1">
      <alignment vertical="top" wrapText="1"/>
    </xf>
    <xf numFmtId="164" fontId="0" fillId="2" borderId="4" xfId="0" applyNumberFormat="1" applyFill="1" applyBorder="1" applyAlignment="1">
      <alignment vertical="top" wrapText="1"/>
    </xf>
    <xf numFmtId="0" fontId="0" fillId="2" borderId="1" xfId="0" applyFill="1" applyBorder="1" applyAlignment="1">
      <alignment vertical="top" wrapText="1"/>
    </xf>
    <xf numFmtId="0" fontId="0" fillId="2" borderId="3" xfId="0" applyFill="1" applyBorder="1" applyAlignment="1">
      <alignment horizontal="left" vertical="top" wrapText="1"/>
    </xf>
    <xf numFmtId="0" fontId="0" fillId="2" borderId="4" xfId="0" applyFill="1" applyBorder="1" applyAlignment="1">
      <alignment horizontal="left" vertical="top" wrapText="1"/>
    </xf>
    <xf numFmtId="0" fontId="3" fillId="2" borderId="7" xfId="0" applyFont="1" applyFill="1" applyBorder="1" applyAlignment="1">
      <alignment vertical="top" wrapText="1"/>
    </xf>
    <xf numFmtId="0" fontId="3" fillId="2" borderId="5" xfId="0" applyFont="1" applyFill="1" applyBorder="1" applyAlignment="1">
      <alignment vertical="top" wrapText="1"/>
    </xf>
    <xf numFmtId="0" fontId="4" fillId="2" borderId="2" xfId="0" applyFont="1" applyFill="1" applyBorder="1" applyAlignment="1">
      <alignment vertical="top" wrapText="1"/>
    </xf>
    <xf numFmtId="0" fontId="0" fillId="2" borderId="3" xfId="0" applyFont="1" applyFill="1" applyBorder="1" applyAlignment="1">
      <alignment vertical="top" wrapText="1"/>
    </xf>
    <xf numFmtId="0" fontId="0" fillId="2" borderId="4" xfId="0" applyFont="1" applyFill="1" applyBorder="1" applyAlignment="1">
      <alignment vertical="top" wrapText="1"/>
    </xf>
    <xf numFmtId="0" fontId="10" fillId="0" borderId="7" xfId="0" applyFont="1" applyBorder="1" applyAlignment="1">
      <alignment wrapText="1"/>
    </xf>
    <xf numFmtId="0" fontId="0" fillId="0" borderId="7" xfId="0" applyBorder="1" applyAlignment="1"/>
    <xf numFmtId="164" fontId="4" fillId="2" borderId="2" xfId="0" applyNumberFormat="1" applyFont="1" applyFill="1" applyBorder="1" applyAlignment="1">
      <alignment vertical="top" wrapText="1"/>
    </xf>
    <xf numFmtId="164" fontId="4" fillId="2" borderId="3" xfId="0" applyNumberFormat="1" applyFont="1" applyFill="1" applyBorder="1" applyAlignment="1">
      <alignment vertical="top" wrapText="1"/>
    </xf>
    <xf numFmtId="164" fontId="4" fillId="2" borderId="4" xfId="0" applyNumberFormat="1" applyFont="1" applyFill="1" applyBorder="1" applyAlignment="1">
      <alignment vertical="top"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vertical="top" wrapText="1"/>
    </xf>
    <xf numFmtId="0" fontId="4" fillId="2" borderId="4" xfId="0" applyFont="1" applyFill="1" applyBorder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4" fillId="2" borderId="5" xfId="0" applyFont="1" applyFill="1" applyBorder="1" applyAlignment="1">
      <alignment vertical="top" wrapText="1"/>
    </xf>
    <xf numFmtId="0" fontId="1" fillId="2" borderId="3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0" fillId="2" borderId="6" xfId="0" applyFill="1" applyBorder="1" applyAlignment="1"/>
    <xf numFmtId="0" fontId="0" fillId="2" borderId="7" xfId="0" applyFill="1" applyBorder="1" applyAlignment="1"/>
    <xf numFmtId="0" fontId="0" fillId="2" borderId="5" xfId="0" applyFill="1" applyBorder="1" applyAlignment="1"/>
    <xf numFmtId="164" fontId="4" fillId="2" borderId="2" xfId="0" applyNumberFormat="1" applyFont="1" applyFill="1" applyBorder="1" applyAlignment="1">
      <alignment horizontal="left" vertical="top" wrapText="1"/>
    </xf>
    <xf numFmtId="164" fontId="4" fillId="2" borderId="2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left" vertical="top" wrapText="1"/>
    </xf>
    <xf numFmtId="14" fontId="4" fillId="2" borderId="1" xfId="0" applyNumberFormat="1" applyFont="1" applyFill="1" applyBorder="1" applyAlignment="1">
      <alignment vertical="top" wrapText="1"/>
    </xf>
    <xf numFmtId="0" fontId="0" fillId="2" borderId="1" xfId="0" applyFont="1" applyFill="1" applyBorder="1" applyAlignment="1">
      <alignment vertical="top" wrapText="1"/>
    </xf>
    <xf numFmtId="0" fontId="0" fillId="2" borderId="8" xfId="0" applyFill="1" applyBorder="1" applyAlignment="1">
      <alignment wrapText="1"/>
    </xf>
    <xf numFmtId="0" fontId="0" fillId="2" borderId="9" xfId="0" applyFill="1" applyBorder="1" applyAlignment="1">
      <alignment wrapText="1"/>
    </xf>
    <xf numFmtId="0" fontId="0" fillId="2" borderId="10" xfId="0" applyFill="1" applyBorder="1" applyAlignment="1">
      <alignment wrapText="1"/>
    </xf>
    <xf numFmtId="0" fontId="7" fillId="2" borderId="2" xfId="0" applyFont="1" applyFill="1" applyBorder="1" applyAlignment="1">
      <alignment horizontal="left" vertical="top" wrapText="1"/>
    </xf>
    <xf numFmtId="0" fontId="9" fillId="2" borderId="3" xfId="0" applyFont="1" applyFill="1" applyBorder="1" applyAlignment="1">
      <alignment horizontal="left" vertical="top" wrapText="1"/>
    </xf>
    <xf numFmtId="0" fontId="9" fillId="2" borderId="4" xfId="0" applyFont="1" applyFill="1" applyBorder="1" applyAlignment="1">
      <alignment horizontal="left" vertical="top" wrapText="1"/>
    </xf>
    <xf numFmtId="0" fontId="0" fillId="2" borderId="3" xfId="0" applyFill="1" applyBorder="1" applyAlignment="1">
      <alignment horizontal="left"/>
    </xf>
    <xf numFmtId="0" fontId="0" fillId="2" borderId="4" xfId="0" applyFill="1" applyBorder="1" applyAlignment="1">
      <alignment horizontal="left"/>
    </xf>
    <xf numFmtId="0" fontId="3" fillId="2" borderId="1" xfId="0" applyFont="1" applyFill="1" applyBorder="1" applyAlignment="1">
      <alignment vertical="top" wrapText="1"/>
    </xf>
    <xf numFmtId="0" fontId="7" fillId="2" borderId="2" xfId="0" applyFont="1" applyFill="1" applyBorder="1" applyAlignment="1">
      <alignment vertical="top" wrapText="1"/>
    </xf>
    <xf numFmtId="0" fontId="9" fillId="2" borderId="3" xfId="0" applyFont="1" applyFill="1" applyBorder="1" applyAlignment="1">
      <alignment vertical="top" wrapText="1"/>
    </xf>
    <xf numFmtId="0" fontId="9" fillId="2" borderId="4" xfId="0" applyFont="1" applyFill="1" applyBorder="1" applyAlignment="1">
      <alignment vertical="top" wrapText="1"/>
    </xf>
    <xf numFmtId="0" fontId="7" fillId="2" borderId="2" xfId="0" applyFont="1" applyFill="1" applyBorder="1" applyAlignment="1">
      <alignment horizontal="center" vertical="top" wrapText="1"/>
    </xf>
    <xf numFmtId="0" fontId="9" fillId="2" borderId="3" xfId="0" applyFont="1" applyFill="1" applyBorder="1" applyAlignment="1">
      <alignment horizontal="center" vertical="top" wrapText="1"/>
    </xf>
    <xf numFmtId="0" fontId="9" fillId="2" borderId="4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vertical="top" wrapText="1"/>
    </xf>
    <xf numFmtId="0" fontId="0" fillId="0" borderId="3" xfId="0" applyFill="1" applyBorder="1" applyAlignment="1">
      <alignment vertical="top" wrapText="1"/>
    </xf>
    <xf numFmtId="0" fontId="0" fillId="0" borderId="4" xfId="0" applyFill="1" applyBorder="1" applyAlignment="1">
      <alignment vertical="top" wrapText="1"/>
    </xf>
    <xf numFmtId="0" fontId="4" fillId="0" borderId="2" xfId="0" applyFont="1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0" fontId="3" fillId="2" borderId="3" xfId="0" applyFont="1" applyFill="1" applyBorder="1" applyAlignment="1">
      <alignment vertical="top" wrapText="1"/>
    </xf>
    <xf numFmtId="0" fontId="1" fillId="2" borderId="11" xfId="0" applyFont="1" applyFill="1" applyBorder="1" applyAlignment="1">
      <alignment vertical="top" wrapText="1"/>
    </xf>
    <xf numFmtId="0" fontId="0" fillId="2" borderId="12" xfId="0" applyFill="1" applyBorder="1" applyAlignment="1">
      <alignment vertical="top" wrapText="1"/>
    </xf>
    <xf numFmtId="0" fontId="0" fillId="2" borderId="13" xfId="0" applyFill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16" fontId="4" fillId="2" borderId="1" xfId="0" applyNumberFormat="1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/>
    </xf>
    <xf numFmtId="0" fontId="4" fillId="2" borderId="6" xfId="0" applyFont="1" applyFill="1" applyBorder="1" applyAlignment="1">
      <alignment horizontal="left" vertical="top" wrapText="1"/>
    </xf>
    <xf numFmtId="0" fontId="0" fillId="2" borderId="7" xfId="0" applyFill="1" applyBorder="1" applyAlignment="1">
      <alignment horizontal="left" vertical="top" wrapText="1"/>
    </xf>
    <xf numFmtId="0" fontId="0" fillId="2" borderId="5" xfId="0" applyFill="1" applyBorder="1" applyAlignment="1">
      <alignment horizontal="left" vertical="top" wrapText="1"/>
    </xf>
    <xf numFmtId="0" fontId="3" fillId="2" borderId="7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99"/>
  <sheetViews>
    <sheetView tabSelected="1" view="pageBreakPreview" topLeftCell="B1" zoomScale="80" zoomScaleNormal="90" zoomScaleSheetLayoutView="80" workbookViewId="0">
      <pane ySplit="11" topLeftCell="A12" activePane="bottomLeft" state="frozen"/>
      <selection pane="bottomLeft" activeCell="O18" sqref="O18"/>
    </sheetView>
  </sheetViews>
  <sheetFormatPr defaultRowHeight="15" x14ac:dyDescent="0.25"/>
  <cols>
    <col min="1" max="1" width="1.140625" hidden="1" customWidth="1"/>
    <col min="2" max="2" width="9" customWidth="1"/>
    <col min="3" max="3" width="26.85546875" customWidth="1"/>
    <col min="4" max="4" width="30.85546875" customWidth="1"/>
    <col min="5" max="5" width="11.42578125" customWidth="1"/>
    <col min="6" max="6" width="13.140625" customWidth="1"/>
    <col min="7" max="7" width="13.7109375" customWidth="1"/>
    <col min="8" max="8" width="13" customWidth="1"/>
    <col min="9" max="9" width="16.42578125" customWidth="1"/>
    <col min="10" max="10" width="15.28515625" customWidth="1"/>
    <col min="11" max="11" width="15.42578125" customWidth="1"/>
    <col min="12" max="12" width="14.5703125" customWidth="1"/>
    <col min="13" max="13" width="13" customWidth="1"/>
    <col min="14" max="14" width="21.7109375" customWidth="1"/>
    <col min="15" max="15" width="19.42578125" customWidth="1"/>
    <col min="16" max="16" width="11.5703125" bestFit="1" customWidth="1"/>
    <col min="17" max="17" width="13.7109375" customWidth="1"/>
    <col min="18" max="19" width="11.5703125" bestFit="1" customWidth="1"/>
  </cols>
  <sheetData>
    <row r="1" spans="1:20" ht="14.25" customHeight="1" x14ac:dyDescent="0.3">
      <c r="M1" s="5"/>
      <c r="N1" s="5"/>
    </row>
    <row r="2" spans="1:20" ht="14.25" customHeight="1" x14ac:dyDescent="0.3">
      <c r="J2" s="5" t="s">
        <v>379</v>
      </c>
      <c r="N2" s="5"/>
    </row>
    <row r="3" spans="1:20" ht="14.25" customHeight="1" x14ac:dyDescent="0.3">
      <c r="J3" s="5" t="s">
        <v>430</v>
      </c>
      <c r="N3" s="5"/>
    </row>
    <row r="4" spans="1:20" ht="14.25" customHeight="1" x14ac:dyDescent="0.3">
      <c r="J4" s="5" t="s">
        <v>431</v>
      </c>
      <c r="N4" s="5"/>
    </row>
    <row r="5" spans="1:20" ht="14.25" customHeight="1" x14ac:dyDescent="0.3">
      <c r="J5" s="5" t="s">
        <v>432</v>
      </c>
      <c r="N5" s="5"/>
    </row>
    <row r="6" spans="1:20" ht="21.75" customHeight="1" x14ac:dyDescent="0.25">
      <c r="A6" s="132" t="s">
        <v>377</v>
      </c>
      <c r="B6" s="133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</row>
    <row r="7" spans="1:20" ht="35.25" customHeight="1" x14ac:dyDescent="0.25">
      <c r="A7" s="132" t="s">
        <v>380</v>
      </c>
      <c r="B7" s="133"/>
      <c r="C7" s="133"/>
      <c r="D7" s="133"/>
      <c r="E7" s="133"/>
      <c r="F7" s="133"/>
      <c r="G7" s="133"/>
      <c r="H7" s="133"/>
      <c r="I7" s="133"/>
      <c r="J7" s="133"/>
      <c r="K7" s="133"/>
      <c r="L7" s="133"/>
      <c r="M7" s="133"/>
      <c r="N7" s="133"/>
    </row>
    <row r="8" spans="1:20" ht="15.75" x14ac:dyDescent="0.25">
      <c r="A8" s="138" t="s">
        <v>7</v>
      </c>
      <c r="B8" s="138" t="s">
        <v>216</v>
      </c>
      <c r="C8" s="138" t="s">
        <v>218</v>
      </c>
      <c r="D8" s="138" t="s">
        <v>8</v>
      </c>
      <c r="E8" s="140" t="s">
        <v>219</v>
      </c>
      <c r="F8" s="138" t="s">
        <v>226</v>
      </c>
      <c r="G8" s="138" t="s">
        <v>372</v>
      </c>
      <c r="H8" s="141" t="s">
        <v>373</v>
      </c>
      <c r="I8" s="138" t="s">
        <v>9</v>
      </c>
      <c r="J8" s="138"/>
      <c r="K8" s="138"/>
      <c r="L8" s="138"/>
      <c r="M8" s="138"/>
      <c r="N8" s="138" t="s">
        <v>222</v>
      </c>
    </row>
    <row r="9" spans="1:20" ht="15.75" x14ac:dyDescent="0.25">
      <c r="A9" s="138"/>
      <c r="B9" s="139"/>
      <c r="C9" s="139"/>
      <c r="D9" s="138"/>
      <c r="E9" s="140"/>
      <c r="F9" s="138"/>
      <c r="G9" s="138"/>
      <c r="H9" s="142"/>
      <c r="I9" s="138" t="s">
        <v>10</v>
      </c>
      <c r="J9" s="138" t="s">
        <v>11</v>
      </c>
      <c r="K9" s="138"/>
      <c r="L9" s="138"/>
      <c r="M9" s="138"/>
      <c r="N9" s="139"/>
    </row>
    <row r="10" spans="1:20" ht="21.75" customHeight="1" x14ac:dyDescent="0.25">
      <c r="A10" s="138"/>
      <c r="B10" s="139"/>
      <c r="C10" s="139"/>
      <c r="D10" s="138"/>
      <c r="E10" s="140"/>
      <c r="F10" s="138"/>
      <c r="G10" s="138"/>
      <c r="H10" s="142"/>
      <c r="I10" s="138"/>
      <c r="J10" s="138" t="s">
        <v>220</v>
      </c>
      <c r="K10" s="138" t="s">
        <v>221</v>
      </c>
      <c r="L10" s="138" t="s">
        <v>12</v>
      </c>
      <c r="M10" s="138" t="s">
        <v>13</v>
      </c>
      <c r="N10" s="139"/>
      <c r="T10" s="6"/>
    </row>
    <row r="11" spans="1:20" ht="27.75" customHeight="1" x14ac:dyDescent="0.25">
      <c r="A11" s="138"/>
      <c r="B11" s="139"/>
      <c r="C11" s="139"/>
      <c r="D11" s="138"/>
      <c r="E11" s="140"/>
      <c r="F11" s="138"/>
      <c r="G11" s="138"/>
      <c r="H11" s="143"/>
      <c r="I11" s="138"/>
      <c r="J11" s="138"/>
      <c r="K11" s="138"/>
      <c r="L11" s="138"/>
      <c r="M11" s="138"/>
      <c r="N11" s="139"/>
    </row>
    <row r="12" spans="1:20" ht="30.75" customHeight="1" x14ac:dyDescent="0.25">
      <c r="A12" s="134" t="s">
        <v>223</v>
      </c>
      <c r="B12" s="135" t="s">
        <v>249</v>
      </c>
      <c r="C12" s="134" t="s">
        <v>0</v>
      </c>
      <c r="D12" s="73" t="s">
        <v>1</v>
      </c>
      <c r="E12" s="73" t="s">
        <v>230</v>
      </c>
      <c r="F12" s="26" t="s">
        <v>381</v>
      </c>
      <c r="G12" s="80">
        <v>106839</v>
      </c>
      <c r="H12" s="80">
        <v>101006</v>
      </c>
      <c r="I12" s="25">
        <f>J12+K12+L12+M12</f>
        <v>3935866.2114400002</v>
      </c>
      <c r="J12" s="24">
        <f>J20+J50+J113+J151+J179+J75+J274+J97+J255</f>
        <v>256487.91146</v>
      </c>
      <c r="K12" s="24">
        <f>K20+K50+K113+K151+K179+K75+K274+K97+K255</f>
        <v>1803096.6082600006</v>
      </c>
      <c r="L12" s="24">
        <f>L20+L50+L113+L151+L179+L75+L274+L97+L255</f>
        <v>1827347.3917199997</v>
      </c>
      <c r="M12" s="24">
        <f>M20+M50+M113+M151+M179+M75+M274+M97+M255</f>
        <v>48934.3</v>
      </c>
      <c r="N12" s="134" t="s">
        <v>14</v>
      </c>
      <c r="O12" s="6"/>
    </row>
    <row r="13" spans="1:20" ht="39" customHeight="1" x14ac:dyDescent="0.25">
      <c r="A13" s="156"/>
      <c r="B13" s="136"/>
      <c r="C13" s="134"/>
      <c r="D13" s="73"/>
      <c r="E13" s="73"/>
      <c r="F13" s="26" t="s">
        <v>382</v>
      </c>
      <c r="G13" s="77"/>
      <c r="H13" s="77"/>
      <c r="I13" s="25">
        <f>I21+I51+I114+I152+I180+I76+I275+I99+I256</f>
        <v>3789491.7308800002</v>
      </c>
      <c r="J13" s="24">
        <f t="shared" ref="J12:M13" si="0">J21+J51+J114+J152+J180+J76+J275+J99+J256</f>
        <v>263376.54446</v>
      </c>
      <c r="K13" s="24">
        <f t="shared" si="0"/>
        <v>1752164.4010299998</v>
      </c>
      <c r="L13" s="24">
        <f t="shared" si="0"/>
        <v>1724311.0853899999</v>
      </c>
      <c r="M13" s="24">
        <f t="shared" si="0"/>
        <v>49639.7</v>
      </c>
      <c r="N13" s="134"/>
      <c r="O13" s="6"/>
      <c r="P13" s="6"/>
    </row>
    <row r="14" spans="1:20" ht="31.5" customHeight="1" x14ac:dyDescent="0.25">
      <c r="A14" s="156"/>
      <c r="B14" s="137"/>
      <c r="C14" s="134"/>
      <c r="D14" s="73"/>
      <c r="E14" s="73"/>
      <c r="F14" s="26" t="s">
        <v>374</v>
      </c>
      <c r="G14" s="78"/>
      <c r="H14" s="78"/>
      <c r="I14" s="25">
        <f>I12-I13</f>
        <v>146374.48056000005</v>
      </c>
      <c r="J14" s="25">
        <f>J12-J13</f>
        <v>-6888.6330000000016</v>
      </c>
      <c r="K14" s="25">
        <f>K12-K13</f>
        <v>50932.207230000757</v>
      </c>
      <c r="L14" s="25">
        <f>L12-L13</f>
        <v>103036.30632999982</v>
      </c>
      <c r="M14" s="25">
        <f>M12-M13</f>
        <v>-705.39999999999418</v>
      </c>
      <c r="N14" s="134"/>
      <c r="P14" s="2"/>
      <c r="Q14" s="2"/>
      <c r="R14" s="2"/>
      <c r="S14" s="2"/>
      <c r="T14" s="2"/>
    </row>
    <row r="15" spans="1:20" ht="42" customHeight="1" x14ac:dyDescent="0.25">
      <c r="A15" s="156"/>
      <c r="B15" s="157" t="s">
        <v>217</v>
      </c>
      <c r="C15" s="73" t="s">
        <v>288</v>
      </c>
      <c r="D15" s="73" t="s">
        <v>237</v>
      </c>
      <c r="E15" s="73"/>
      <c r="F15" s="35" t="s">
        <v>381</v>
      </c>
      <c r="G15" s="73"/>
      <c r="H15" s="80"/>
      <c r="I15" s="28">
        <f>J15+K15+L15+M15</f>
        <v>2409458.1000000006</v>
      </c>
      <c r="J15" s="24">
        <f>J20+J50+J75+J97</f>
        <v>70583</v>
      </c>
      <c r="K15" s="24">
        <f>K20+K50+K75+K97</f>
        <v>1417794.4000000004</v>
      </c>
      <c r="L15" s="24">
        <f>L20+L50+L75+L97</f>
        <v>872841.7</v>
      </c>
      <c r="M15" s="24">
        <f>M20+M50+M75+M97+M38</f>
        <v>48239</v>
      </c>
      <c r="N15" s="73" t="s">
        <v>15</v>
      </c>
      <c r="O15" s="6"/>
      <c r="P15" s="2"/>
      <c r="Q15" s="2"/>
      <c r="R15" s="2"/>
      <c r="S15" s="2"/>
      <c r="T15" s="2"/>
    </row>
    <row r="16" spans="1:20" ht="42" customHeight="1" x14ac:dyDescent="0.25">
      <c r="A16" s="156"/>
      <c r="B16" s="157"/>
      <c r="C16" s="73"/>
      <c r="D16" s="73"/>
      <c r="E16" s="73"/>
      <c r="F16" s="35" t="s">
        <v>382</v>
      </c>
      <c r="G16" s="125"/>
      <c r="H16" s="77"/>
      <c r="I16" s="28">
        <f>J16+K16+L16+M16</f>
        <v>2355483.7999999998</v>
      </c>
      <c r="J16" s="24">
        <f>J21+J51+J76+J99</f>
        <v>70571.199999999997</v>
      </c>
      <c r="K16" s="24">
        <f>K21+K51+K76+K99</f>
        <v>1375457.1999999997</v>
      </c>
      <c r="L16" s="24">
        <f>L21+L51+L76+L99</f>
        <v>861466.4</v>
      </c>
      <c r="M16" s="24">
        <f>M21+M39+M51+M76+M99</f>
        <v>47989</v>
      </c>
      <c r="N16" s="73"/>
      <c r="O16" s="6"/>
      <c r="P16" s="2"/>
      <c r="Q16" s="2"/>
      <c r="R16" s="2"/>
      <c r="S16" s="2"/>
      <c r="T16" s="2"/>
    </row>
    <row r="17" spans="1:19" ht="43.5" customHeight="1" x14ac:dyDescent="0.25">
      <c r="A17" s="156"/>
      <c r="B17" s="157"/>
      <c r="C17" s="73"/>
      <c r="D17" s="73"/>
      <c r="E17" s="73"/>
      <c r="F17" s="35" t="s">
        <v>374</v>
      </c>
      <c r="G17" s="125"/>
      <c r="H17" s="78"/>
      <c r="I17" s="28">
        <f>I15-I16</f>
        <v>53974.300000000745</v>
      </c>
      <c r="J17" s="28">
        <f>J15-J16</f>
        <v>11.80000000000291</v>
      </c>
      <c r="K17" s="28">
        <f>K15-K16</f>
        <v>42337.200000000652</v>
      </c>
      <c r="L17" s="28">
        <f>L15-L16</f>
        <v>11375.29999999993</v>
      </c>
      <c r="M17" s="28">
        <f>M15-M16</f>
        <v>250</v>
      </c>
      <c r="N17" s="73"/>
      <c r="O17" s="6"/>
    </row>
    <row r="18" spans="1:19" ht="110.25" customHeight="1" x14ac:dyDescent="0.25">
      <c r="A18" s="156"/>
      <c r="B18" s="84"/>
      <c r="C18" s="84"/>
      <c r="D18" s="34" t="s">
        <v>16</v>
      </c>
      <c r="E18" s="34" t="s">
        <v>19</v>
      </c>
      <c r="F18" s="10" t="s">
        <v>383</v>
      </c>
      <c r="G18" s="10">
        <v>46.46</v>
      </c>
      <c r="H18" s="11">
        <v>55.3</v>
      </c>
      <c r="I18" s="12"/>
      <c r="J18" s="13"/>
      <c r="K18" s="13"/>
      <c r="L18" s="13"/>
      <c r="M18" s="13"/>
      <c r="N18" s="125"/>
      <c r="P18" s="2"/>
      <c r="Q18" s="2"/>
      <c r="R18" s="2"/>
      <c r="S18" s="2"/>
    </row>
    <row r="19" spans="1:19" ht="105" customHeight="1" x14ac:dyDescent="0.25">
      <c r="A19" s="156"/>
      <c r="B19" s="84"/>
      <c r="C19" s="84"/>
      <c r="D19" s="38" t="s">
        <v>18</v>
      </c>
      <c r="E19" s="38" t="s">
        <v>19</v>
      </c>
      <c r="F19" s="39" t="s">
        <v>383</v>
      </c>
      <c r="G19" s="40" t="s">
        <v>20</v>
      </c>
      <c r="H19" s="41">
        <v>97.88</v>
      </c>
      <c r="I19" s="34"/>
      <c r="J19" s="34"/>
      <c r="K19" s="34"/>
      <c r="L19" s="34"/>
      <c r="M19" s="34"/>
      <c r="N19" s="125"/>
    </row>
    <row r="20" spans="1:19" ht="36.75" customHeight="1" x14ac:dyDescent="0.25">
      <c r="A20" s="156"/>
      <c r="B20" s="115" t="s">
        <v>224</v>
      </c>
      <c r="C20" s="73" t="s">
        <v>225</v>
      </c>
      <c r="D20" s="67" t="s">
        <v>228</v>
      </c>
      <c r="E20" s="68"/>
      <c r="F20" s="35" t="s">
        <v>381</v>
      </c>
      <c r="G20" s="67"/>
      <c r="H20" s="68"/>
      <c r="I20" s="28">
        <f>J20+K20+L20+M20</f>
        <v>1865750.2000000002</v>
      </c>
      <c r="J20" s="28">
        <v>51187.3</v>
      </c>
      <c r="K20" s="28">
        <f t="shared" ref="K20:M21" si="1">K28+K33+K38</f>
        <v>1311452.2000000002</v>
      </c>
      <c r="L20" s="28">
        <f t="shared" si="1"/>
        <v>502860.7</v>
      </c>
      <c r="M20" s="28">
        <f>M28+M33+M38</f>
        <v>250</v>
      </c>
      <c r="N20" s="73" t="s">
        <v>239</v>
      </c>
      <c r="P20" s="6"/>
      <c r="Q20" s="6"/>
    </row>
    <row r="21" spans="1:19" ht="33.75" customHeight="1" x14ac:dyDescent="0.25">
      <c r="A21" s="156"/>
      <c r="B21" s="73"/>
      <c r="C21" s="158"/>
      <c r="D21" s="102"/>
      <c r="E21" s="70"/>
      <c r="F21" s="35" t="s">
        <v>382</v>
      </c>
      <c r="G21" s="63"/>
      <c r="H21" s="70"/>
      <c r="I21" s="28">
        <f>J21+K21+L21+M21</f>
        <v>1824259.7999999998</v>
      </c>
      <c r="J21" s="28">
        <v>51187.3</v>
      </c>
      <c r="K21" s="28">
        <f t="shared" si="1"/>
        <v>1278429.8999999999</v>
      </c>
      <c r="L21" s="28">
        <f t="shared" si="1"/>
        <v>494642.6</v>
      </c>
      <c r="M21" s="28">
        <f t="shared" si="1"/>
        <v>0</v>
      </c>
      <c r="N21" s="116"/>
    </row>
    <row r="22" spans="1:19" ht="39.75" customHeight="1" x14ac:dyDescent="0.25">
      <c r="A22" s="156"/>
      <c r="B22" s="73"/>
      <c r="C22" s="158"/>
      <c r="D22" s="103"/>
      <c r="E22" s="72"/>
      <c r="F22" s="35" t="s">
        <v>374</v>
      </c>
      <c r="G22" s="65"/>
      <c r="H22" s="72"/>
      <c r="I22" s="28">
        <f>I20-I21</f>
        <v>41490.400000000373</v>
      </c>
      <c r="J22" s="28">
        <f>J20-J21</f>
        <v>0</v>
      </c>
      <c r="K22" s="28">
        <f>K20-K21</f>
        <v>33022.300000000279</v>
      </c>
      <c r="L22" s="28">
        <f>L20-L21</f>
        <v>8218.1000000000349</v>
      </c>
      <c r="M22" s="28">
        <f>M20-M21</f>
        <v>250</v>
      </c>
      <c r="N22" s="116"/>
      <c r="O22" s="7"/>
    </row>
    <row r="23" spans="1:19" ht="117" customHeight="1" x14ac:dyDescent="0.25">
      <c r="A23" s="156"/>
      <c r="B23" s="73"/>
      <c r="C23" s="158"/>
      <c r="D23" s="34" t="s">
        <v>21</v>
      </c>
      <c r="E23" s="34" t="s">
        <v>19</v>
      </c>
      <c r="F23" s="35" t="s">
        <v>385</v>
      </c>
      <c r="G23" s="34" t="s">
        <v>384</v>
      </c>
      <c r="H23" s="11">
        <v>90.8</v>
      </c>
      <c r="I23" s="9"/>
      <c r="J23" s="9"/>
      <c r="K23" s="9"/>
      <c r="L23" s="9"/>
      <c r="M23" s="9"/>
      <c r="N23" s="116"/>
    </row>
    <row r="24" spans="1:19" ht="186" customHeight="1" x14ac:dyDescent="0.25">
      <c r="A24" s="156"/>
      <c r="B24" s="73"/>
      <c r="C24" s="158"/>
      <c r="D24" s="34" t="s">
        <v>386</v>
      </c>
      <c r="E24" s="34" t="s">
        <v>19</v>
      </c>
      <c r="F24" s="35" t="s">
        <v>383</v>
      </c>
      <c r="G24" s="35">
        <v>80.099999999999994</v>
      </c>
      <c r="H24" s="11">
        <v>82.2</v>
      </c>
      <c r="I24" s="9"/>
      <c r="J24" s="9"/>
      <c r="K24" s="9"/>
      <c r="L24" s="9"/>
      <c r="M24" s="9"/>
      <c r="N24" s="116"/>
    </row>
    <row r="25" spans="1:19" ht="32.25" hidden="1" customHeight="1" thickBot="1" x14ac:dyDescent="0.3">
      <c r="A25" s="156"/>
      <c r="B25" s="73"/>
      <c r="C25" s="158"/>
      <c r="D25" s="34"/>
      <c r="E25" s="34"/>
      <c r="F25" s="35" t="s">
        <v>2</v>
      </c>
      <c r="G25" s="34" t="s">
        <v>22</v>
      </c>
      <c r="H25" s="11"/>
      <c r="I25" s="29"/>
      <c r="J25" s="29"/>
      <c r="K25" s="29"/>
      <c r="L25" s="29"/>
      <c r="M25" s="29"/>
      <c r="N25" s="116"/>
    </row>
    <row r="26" spans="1:19" ht="65.25" customHeight="1" x14ac:dyDescent="0.25">
      <c r="A26" s="156"/>
      <c r="B26" s="73"/>
      <c r="C26" s="158"/>
      <c r="D26" s="43" t="s">
        <v>23</v>
      </c>
      <c r="E26" s="34" t="s">
        <v>19</v>
      </c>
      <c r="F26" s="35" t="s">
        <v>383</v>
      </c>
      <c r="G26" s="35">
        <v>100</v>
      </c>
      <c r="H26" s="11">
        <v>100</v>
      </c>
      <c r="I26" s="29"/>
      <c r="J26" s="29"/>
      <c r="K26" s="29"/>
      <c r="L26" s="29"/>
      <c r="M26" s="29"/>
      <c r="N26" s="116"/>
    </row>
    <row r="27" spans="1:19" ht="185.25" customHeight="1" x14ac:dyDescent="0.25">
      <c r="A27" s="156"/>
      <c r="B27" s="73"/>
      <c r="C27" s="158"/>
      <c r="D27" s="34" t="s">
        <v>427</v>
      </c>
      <c r="E27" s="34" t="s">
        <v>19</v>
      </c>
      <c r="F27" s="35" t="s">
        <v>383</v>
      </c>
      <c r="G27" s="34" t="s">
        <v>387</v>
      </c>
      <c r="H27" s="11">
        <v>82.5</v>
      </c>
      <c r="I27" s="29"/>
      <c r="J27" s="29"/>
      <c r="K27" s="29"/>
      <c r="L27" s="29"/>
      <c r="M27" s="29"/>
      <c r="N27" s="116"/>
    </row>
    <row r="28" spans="1:19" ht="31.5" customHeight="1" x14ac:dyDescent="0.25">
      <c r="A28" s="156"/>
      <c r="B28" s="58" t="s">
        <v>25</v>
      </c>
      <c r="C28" s="79" t="s">
        <v>26</v>
      </c>
      <c r="D28" s="79" t="s">
        <v>376</v>
      </c>
      <c r="E28" s="79"/>
      <c r="F28" s="15" t="s">
        <v>426</v>
      </c>
      <c r="G28" s="79"/>
      <c r="H28" s="58"/>
      <c r="I28" s="9">
        <f>J28+K28+L28+M28</f>
        <v>173674.9</v>
      </c>
      <c r="J28" s="9">
        <v>0</v>
      </c>
      <c r="K28" s="9">
        <v>49224.1</v>
      </c>
      <c r="L28" s="9">
        <v>124200.8</v>
      </c>
      <c r="M28" s="9">
        <v>250</v>
      </c>
      <c r="N28" s="79" t="s">
        <v>27</v>
      </c>
    </row>
    <row r="29" spans="1:19" ht="34.5" customHeight="1" x14ac:dyDescent="0.25">
      <c r="A29" s="156"/>
      <c r="B29" s="112"/>
      <c r="C29" s="79"/>
      <c r="D29" s="79"/>
      <c r="E29" s="79"/>
      <c r="F29" s="15" t="s">
        <v>382</v>
      </c>
      <c r="G29" s="79"/>
      <c r="H29" s="77"/>
      <c r="I29" s="9">
        <f>J29+K29+L29+M29</f>
        <v>138468.5</v>
      </c>
      <c r="J29" s="9">
        <v>0</v>
      </c>
      <c r="K29" s="9">
        <v>22322.2</v>
      </c>
      <c r="L29" s="9">
        <f>115896.3+250</f>
        <v>116146.3</v>
      </c>
      <c r="M29" s="9">
        <v>0</v>
      </c>
      <c r="N29" s="79"/>
    </row>
    <row r="30" spans="1:19" ht="34.5" customHeight="1" x14ac:dyDescent="0.25">
      <c r="A30" s="156"/>
      <c r="B30" s="112"/>
      <c r="C30" s="79"/>
      <c r="D30" s="79"/>
      <c r="E30" s="79"/>
      <c r="F30" s="15" t="s">
        <v>374</v>
      </c>
      <c r="G30" s="79"/>
      <c r="H30" s="78"/>
      <c r="I30" s="9">
        <f>I28-I29</f>
        <v>35206.399999999994</v>
      </c>
      <c r="J30" s="9">
        <f>J28-J29</f>
        <v>0</v>
      </c>
      <c r="K30" s="9">
        <f>K28-K29</f>
        <v>26901.899999999998</v>
      </c>
      <c r="L30" s="9">
        <f>L28-L29</f>
        <v>8054.5</v>
      </c>
      <c r="M30" s="9">
        <f>M28-M29</f>
        <v>250</v>
      </c>
      <c r="N30" s="79"/>
      <c r="O30" s="7"/>
    </row>
    <row r="31" spans="1:19" ht="137.25" customHeight="1" x14ac:dyDescent="0.25">
      <c r="A31" s="156"/>
      <c r="B31" s="112"/>
      <c r="C31" s="79"/>
      <c r="D31" s="42" t="s">
        <v>28</v>
      </c>
      <c r="E31" s="29" t="s">
        <v>19</v>
      </c>
      <c r="F31" s="15" t="s">
        <v>383</v>
      </c>
      <c r="G31" s="15">
        <v>100</v>
      </c>
      <c r="H31" s="16">
        <v>100</v>
      </c>
      <c r="I31" s="29"/>
      <c r="J31" s="29"/>
      <c r="K31" s="29"/>
      <c r="L31" s="29"/>
      <c r="M31" s="29"/>
      <c r="N31" s="79"/>
    </row>
    <row r="32" spans="1:19" ht="52.5" customHeight="1" x14ac:dyDescent="0.25">
      <c r="A32" s="156"/>
      <c r="B32" s="112"/>
      <c r="C32" s="79"/>
      <c r="D32" s="29" t="s">
        <v>29</v>
      </c>
      <c r="E32" s="29" t="s">
        <v>30</v>
      </c>
      <c r="F32" s="15" t="s">
        <v>383</v>
      </c>
      <c r="G32" s="15" t="s">
        <v>422</v>
      </c>
      <c r="H32" s="16">
        <v>825</v>
      </c>
      <c r="I32" s="29"/>
      <c r="J32" s="29"/>
      <c r="K32" s="29"/>
      <c r="L32" s="29"/>
      <c r="M32" s="29"/>
      <c r="N32" s="79"/>
    </row>
    <row r="33" spans="1:16" ht="33.75" customHeight="1" x14ac:dyDescent="0.25">
      <c r="A33" s="156"/>
      <c r="B33" s="112"/>
      <c r="C33" s="55" t="s">
        <v>32</v>
      </c>
      <c r="D33" s="79" t="s">
        <v>376</v>
      </c>
      <c r="E33" s="79"/>
      <c r="F33" s="15" t="s">
        <v>426</v>
      </c>
      <c r="G33" s="79"/>
      <c r="H33" s="58"/>
      <c r="I33" s="9">
        <f>J33+K33+L33+M33</f>
        <v>734.7</v>
      </c>
      <c r="J33" s="9">
        <v>0</v>
      </c>
      <c r="K33" s="9">
        <v>130</v>
      </c>
      <c r="L33" s="9">
        <v>604.70000000000005</v>
      </c>
      <c r="M33" s="9">
        <v>0</v>
      </c>
      <c r="N33" s="79"/>
    </row>
    <row r="34" spans="1:16" ht="36" customHeight="1" x14ac:dyDescent="0.25">
      <c r="A34" s="156"/>
      <c r="B34" s="112"/>
      <c r="C34" s="99"/>
      <c r="D34" s="79"/>
      <c r="E34" s="79"/>
      <c r="F34" s="15" t="s">
        <v>382</v>
      </c>
      <c r="G34" s="79"/>
      <c r="H34" s="77"/>
      <c r="I34" s="9">
        <f>J34+K34+L34+M34</f>
        <v>720.3</v>
      </c>
      <c r="J34" s="9">
        <v>0</v>
      </c>
      <c r="K34" s="9">
        <v>130</v>
      </c>
      <c r="L34" s="9">
        <v>590.29999999999995</v>
      </c>
      <c r="M34" s="9">
        <v>0</v>
      </c>
      <c r="N34" s="79"/>
    </row>
    <row r="35" spans="1:16" ht="39.75" customHeight="1" x14ac:dyDescent="0.25">
      <c r="A35" s="156"/>
      <c r="B35" s="113"/>
      <c r="C35" s="99"/>
      <c r="D35" s="79"/>
      <c r="E35" s="79"/>
      <c r="F35" s="15" t="s">
        <v>374</v>
      </c>
      <c r="G35" s="79"/>
      <c r="H35" s="78"/>
      <c r="I35" s="9">
        <f>I33-I34</f>
        <v>14.400000000000091</v>
      </c>
      <c r="J35" s="9">
        <f>J33-J34</f>
        <v>0</v>
      </c>
      <c r="K35" s="9">
        <f>K33-K34</f>
        <v>0</v>
      </c>
      <c r="L35" s="9">
        <f>L33-L34</f>
        <v>14.400000000000091</v>
      </c>
      <c r="M35" s="9">
        <f>M33-M34</f>
        <v>0</v>
      </c>
      <c r="N35" s="79"/>
    </row>
    <row r="36" spans="1:16" ht="118.5" customHeight="1" x14ac:dyDescent="0.25">
      <c r="A36" s="156"/>
      <c r="B36" s="74" t="s">
        <v>31</v>
      </c>
      <c r="C36" s="99"/>
      <c r="D36" s="29" t="s">
        <v>250</v>
      </c>
      <c r="E36" s="29" t="s">
        <v>19</v>
      </c>
      <c r="F36" s="15" t="s">
        <v>383</v>
      </c>
      <c r="G36" s="29" t="s">
        <v>33</v>
      </c>
      <c r="H36" s="16">
        <v>38.700000000000003</v>
      </c>
      <c r="I36" s="29"/>
      <c r="J36" s="29"/>
      <c r="K36" s="29"/>
      <c r="L36" s="29"/>
      <c r="M36" s="29"/>
      <c r="N36" s="79"/>
    </row>
    <row r="37" spans="1:16" ht="78.75" customHeight="1" x14ac:dyDescent="0.25">
      <c r="A37" s="156"/>
      <c r="B37" s="76"/>
      <c r="C37" s="114"/>
      <c r="D37" s="29" t="s">
        <v>251</v>
      </c>
      <c r="E37" s="29" t="s">
        <v>19</v>
      </c>
      <c r="F37" s="15" t="s">
        <v>383</v>
      </c>
      <c r="G37" s="29" t="s">
        <v>24</v>
      </c>
      <c r="H37" s="16">
        <v>76.599999999999994</v>
      </c>
      <c r="I37" s="29"/>
      <c r="J37" s="29"/>
      <c r="K37" s="29"/>
      <c r="L37" s="29"/>
      <c r="M37" s="29"/>
      <c r="N37" s="79"/>
    </row>
    <row r="38" spans="1:16" ht="36" customHeight="1" x14ac:dyDescent="0.25">
      <c r="A38" s="156"/>
      <c r="B38" s="89" t="s">
        <v>34</v>
      </c>
      <c r="C38" s="89" t="s">
        <v>253</v>
      </c>
      <c r="D38" s="89" t="s">
        <v>252</v>
      </c>
      <c r="E38" s="89" t="s">
        <v>19</v>
      </c>
      <c r="F38" s="35" t="s">
        <v>381</v>
      </c>
      <c r="G38" s="89" t="s">
        <v>35</v>
      </c>
      <c r="H38" s="80">
        <v>95.9</v>
      </c>
      <c r="I38" s="28">
        <f>J38+K38+L38+M38</f>
        <v>1691340.6</v>
      </c>
      <c r="J38" s="28">
        <f>J41+J46</f>
        <v>51187.3</v>
      </c>
      <c r="K38" s="28">
        <f>K41+K46</f>
        <v>1262098.1000000001</v>
      </c>
      <c r="L38" s="28">
        <f>L41+L46</f>
        <v>378055.2</v>
      </c>
      <c r="M38" s="28">
        <f>M41+M46</f>
        <v>0</v>
      </c>
      <c r="N38" s="89" t="s">
        <v>239</v>
      </c>
    </row>
    <row r="39" spans="1:16" ht="33" customHeight="1" x14ac:dyDescent="0.25">
      <c r="A39" s="156"/>
      <c r="B39" s="75"/>
      <c r="C39" s="75"/>
      <c r="D39" s="75"/>
      <c r="E39" s="75"/>
      <c r="F39" s="35" t="s">
        <v>382</v>
      </c>
      <c r="G39" s="75"/>
      <c r="H39" s="77"/>
      <c r="I39" s="28">
        <f>J39+K39+L39+M39</f>
        <v>1685071</v>
      </c>
      <c r="J39" s="28">
        <f>J42+J47</f>
        <v>51187.3</v>
      </c>
      <c r="K39" s="28">
        <f>K42+K47</f>
        <v>1255977.7</v>
      </c>
      <c r="L39" s="28">
        <f>L42+L47</f>
        <v>377906</v>
      </c>
      <c r="M39" s="28">
        <f>M42</f>
        <v>0</v>
      </c>
      <c r="N39" s="75"/>
      <c r="P39" s="6"/>
    </row>
    <row r="40" spans="1:16" ht="36.75" customHeight="1" x14ac:dyDescent="0.25">
      <c r="A40" s="156"/>
      <c r="B40" s="76"/>
      <c r="C40" s="76"/>
      <c r="D40" s="76"/>
      <c r="E40" s="76"/>
      <c r="F40" s="35" t="s">
        <v>374</v>
      </c>
      <c r="G40" s="76"/>
      <c r="H40" s="78"/>
      <c r="I40" s="28">
        <f>I38-I39</f>
        <v>6269.6000000000931</v>
      </c>
      <c r="J40" s="28">
        <f>J38-J39</f>
        <v>0</v>
      </c>
      <c r="K40" s="28">
        <f>K38-K39</f>
        <v>6120.4000000001397</v>
      </c>
      <c r="L40" s="28">
        <f>L38-L39</f>
        <v>149.20000000001164</v>
      </c>
      <c r="M40" s="28">
        <f>M42+M47</f>
        <v>0</v>
      </c>
      <c r="N40" s="76"/>
      <c r="O40" s="7"/>
    </row>
    <row r="41" spans="1:16" ht="36" customHeight="1" x14ac:dyDescent="0.25">
      <c r="A41" s="156"/>
      <c r="B41" s="74" t="s">
        <v>36</v>
      </c>
      <c r="C41" s="74" t="s">
        <v>58</v>
      </c>
      <c r="D41" s="61" t="s">
        <v>376</v>
      </c>
      <c r="E41" s="68"/>
      <c r="F41" s="15" t="s">
        <v>381</v>
      </c>
      <c r="G41" s="61"/>
      <c r="H41" s="68"/>
      <c r="I41" s="9">
        <f>J41+K41+L41+M41</f>
        <v>352819.5</v>
      </c>
      <c r="J41" s="9">
        <v>0</v>
      </c>
      <c r="K41" s="9">
        <v>1802.8</v>
      </c>
      <c r="L41" s="9">
        <v>351016.7</v>
      </c>
      <c r="M41" s="9">
        <v>0</v>
      </c>
      <c r="N41" s="74" t="s">
        <v>37</v>
      </c>
    </row>
    <row r="42" spans="1:16" ht="33.75" customHeight="1" x14ac:dyDescent="0.25">
      <c r="A42" s="156"/>
      <c r="B42" s="75"/>
      <c r="C42" s="75"/>
      <c r="D42" s="63"/>
      <c r="E42" s="70"/>
      <c r="F42" s="15" t="s">
        <v>382</v>
      </c>
      <c r="G42" s="69"/>
      <c r="H42" s="70"/>
      <c r="I42" s="9">
        <f>J42+K42+L42+M42</f>
        <v>352683.5</v>
      </c>
      <c r="J42" s="9">
        <v>0</v>
      </c>
      <c r="K42" s="9">
        <v>1802.8</v>
      </c>
      <c r="L42" s="9">
        <v>350880.7</v>
      </c>
      <c r="M42" s="9">
        <v>0</v>
      </c>
      <c r="N42" s="75"/>
    </row>
    <row r="43" spans="1:16" ht="36" customHeight="1" x14ac:dyDescent="0.25">
      <c r="A43" s="156"/>
      <c r="B43" s="75"/>
      <c r="C43" s="75"/>
      <c r="D43" s="65"/>
      <c r="E43" s="72"/>
      <c r="F43" s="15" t="s">
        <v>374</v>
      </c>
      <c r="G43" s="71"/>
      <c r="H43" s="72"/>
      <c r="I43" s="9">
        <f>I41-I42</f>
        <v>136</v>
      </c>
      <c r="J43" s="9">
        <f>J41-J42</f>
        <v>0</v>
      </c>
      <c r="K43" s="9">
        <f>K41-K42</f>
        <v>0</v>
      </c>
      <c r="L43" s="9">
        <f>L41-L42</f>
        <v>136</v>
      </c>
      <c r="M43" s="9">
        <f>M41-M42</f>
        <v>0</v>
      </c>
      <c r="N43" s="75"/>
      <c r="O43" s="7"/>
    </row>
    <row r="44" spans="1:16" ht="50.25" customHeight="1" x14ac:dyDescent="0.25">
      <c r="A44" s="156"/>
      <c r="B44" s="75"/>
      <c r="C44" s="75"/>
      <c r="D44" s="30" t="s">
        <v>254</v>
      </c>
      <c r="E44" s="29" t="s">
        <v>19</v>
      </c>
      <c r="F44" s="15" t="s">
        <v>383</v>
      </c>
      <c r="G44" s="29" t="s">
        <v>20</v>
      </c>
      <c r="H44" s="16">
        <v>97.8</v>
      </c>
      <c r="I44" s="9"/>
      <c r="J44" s="9"/>
      <c r="K44" s="9"/>
      <c r="L44" s="9"/>
      <c r="M44" s="9"/>
      <c r="N44" s="75"/>
    </row>
    <row r="45" spans="1:16" ht="100.5" customHeight="1" x14ac:dyDescent="0.25">
      <c r="A45" s="156"/>
      <c r="B45" s="75"/>
      <c r="C45" s="75"/>
      <c r="D45" s="29" t="s">
        <v>255</v>
      </c>
      <c r="E45" s="29" t="s">
        <v>38</v>
      </c>
      <c r="F45" s="15" t="s">
        <v>383</v>
      </c>
      <c r="G45" s="29" t="s">
        <v>39</v>
      </c>
      <c r="H45" s="16" t="s">
        <v>39</v>
      </c>
      <c r="I45" s="29"/>
      <c r="J45" s="29"/>
      <c r="K45" s="29"/>
      <c r="L45" s="29"/>
      <c r="M45" s="29"/>
      <c r="N45" s="75"/>
    </row>
    <row r="46" spans="1:16" ht="39" customHeight="1" x14ac:dyDescent="0.25">
      <c r="A46" s="156"/>
      <c r="B46" s="58" t="s">
        <v>40</v>
      </c>
      <c r="C46" s="55" t="s">
        <v>41</v>
      </c>
      <c r="D46" s="61" t="s">
        <v>376</v>
      </c>
      <c r="E46" s="68"/>
      <c r="F46" s="15" t="s">
        <v>381</v>
      </c>
      <c r="G46" s="61"/>
      <c r="H46" s="68"/>
      <c r="I46" s="9">
        <f>J46+K46+L46+M46</f>
        <v>1338521.1000000001</v>
      </c>
      <c r="J46" s="9">
        <v>51187.3</v>
      </c>
      <c r="K46" s="9">
        <v>1260295.3</v>
      </c>
      <c r="L46" s="9">
        <v>27038.5</v>
      </c>
      <c r="M46" s="9">
        <v>0</v>
      </c>
      <c r="N46" s="75"/>
    </row>
    <row r="47" spans="1:16" ht="36" customHeight="1" x14ac:dyDescent="0.25">
      <c r="A47" s="156"/>
      <c r="B47" s="112"/>
      <c r="C47" s="123"/>
      <c r="D47" s="63"/>
      <c r="E47" s="70"/>
      <c r="F47" s="15" t="s">
        <v>382</v>
      </c>
      <c r="G47" s="69"/>
      <c r="H47" s="70"/>
      <c r="I47" s="9">
        <f>J47+K47+L47+M47</f>
        <v>1332387.5</v>
      </c>
      <c r="J47" s="9">
        <v>51187.3</v>
      </c>
      <c r="K47" s="9">
        <v>1254174.8999999999</v>
      </c>
      <c r="L47" s="9">
        <v>27025.3</v>
      </c>
      <c r="M47" s="9">
        <v>0</v>
      </c>
      <c r="N47" s="75"/>
    </row>
    <row r="48" spans="1:16" ht="34.5" customHeight="1" x14ac:dyDescent="0.25">
      <c r="A48" s="156"/>
      <c r="B48" s="112"/>
      <c r="C48" s="123"/>
      <c r="D48" s="65"/>
      <c r="E48" s="72"/>
      <c r="F48" s="15" t="s">
        <v>374</v>
      </c>
      <c r="G48" s="71"/>
      <c r="H48" s="72"/>
      <c r="I48" s="9">
        <f>I46-I47</f>
        <v>6133.6000000000931</v>
      </c>
      <c r="J48" s="9">
        <f>J46-J47</f>
        <v>0</v>
      </c>
      <c r="K48" s="9">
        <f>K46-K47</f>
        <v>6120.4000000001397</v>
      </c>
      <c r="L48" s="9">
        <f>L46-L47</f>
        <v>13.200000000000728</v>
      </c>
      <c r="M48" s="9">
        <f>M46-M47</f>
        <v>0</v>
      </c>
      <c r="N48" s="75"/>
    </row>
    <row r="49" spans="1:15" ht="102" customHeight="1" x14ac:dyDescent="0.25">
      <c r="A49" s="156"/>
      <c r="B49" s="113"/>
      <c r="C49" s="124"/>
      <c r="D49" s="29" t="s">
        <v>256</v>
      </c>
      <c r="E49" s="29" t="s">
        <v>19</v>
      </c>
      <c r="F49" s="15" t="s">
        <v>383</v>
      </c>
      <c r="G49" s="15">
        <v>100</v>
      </c>
      <c r="H49" s="16">
        <v>100</v>
      </c>
      <c r="I49" s="29"/>
      <c r="J49" s="29"/>
      <c r="K49" s="29"/>
      <c r="L49" s="29"/>
      <c r="M49" s="29"/>
      <c r="N49" s="75"/>
    </row>
    <row r="50" spans="1:15" ht="36" customHeight="1" x14ac:dyDescent="0.25">
      <c r="A50" s="156"/>
      <c r="B50" s="89" t="s">
        <v>42</v>
      </c>
      <c r="C50" s="89" t="s">
        <v>43</v>
      </c>
      <c r="D50" s="67" t="s">
        <v>228</v>
      </c>
      <c r="E50" s="117"/>
      <c r="F50" s="35" t="s">
        <v>381</v>
      </c>
      <c r="G50" s="67"/>
      <c r="H50" s="68"/>
      <c r="I50" s="28">
        <f>J50+K50+L50+M50</f>
        <v>272590.40000000002</v>
      </c>
      <c r="J50" s="28">
        <f t="shared" ref="J50" si="2">J56+J59+J62+J68</f>
        <v>1541.2</v>
      </c>
      <c r="K50" s="28">
        <f>K56+K59+K62+K65+K68</f>
        <v>47362.3</v>
      </c>
      <c r="L50" s="28">
        <f>L56+L59+L62+L65+L68</f>
        <v>221686.9</v>
      </c>
      <c r="M50" s="28">
        <f>M56+M59+M62+M68</f>
        <v>2000</v>
      </c>
      <c r="N50" s="89" t="s">
        <v>241</v>
      </c>
    </row>
    <row r="51" spans="1:15" ht="36.75" customHeight="1" x14ac:dyDescent="0.25">
      <c r="A51" s="156"/>
      <c r="B51" s="100"/>
      <c r="C51" s="100"/>
      <c r="D51" s="102"/>
      <c r="E51" s="118"/>
      <c r="F51" s="35" t="s">
        <v>382</v>
      </c>
      <c r="G51" s="102"/>
      <c r="H51" s="70"/>
      <c r="I51" s="44">
        <f>J51+K51+L51+M51</f>
        <v>270301.3</v>
      </c>
      <c r="J51" s="28">
        <f>J57+J60+J63+J66+J69</f>
        <v>1541.2</v>
      </c>
      <c r="K51" s="28">
        <f>K57+K60+K63+K66+K69</f>
        <v>47160.200000000004</v>
      </c>
      <c r="L51" s="28">
        <f>L57+L60+L63+L66+L69</f>
        <v>219599.9</v>
      </c>
      <c r="M51" s="28">
        <f>M57+M60+M63+M66+M69</f>
        <v>2000</v>
      </c>
      <c r="N51" s="100"/>
    </row>
    <row r="52" spans="1:15" ht="30.75" customHeight="1" x14ac:dyDescent="0.25">
      <c r="A52" s="156"/>
      <c r="B52" s="100"/>
      <c r="C52" s="100"/>
      <c r="D52" s="103"/>
      <c r="E52" s="119"/>
      <c r="F52" s="35" t="s">
        <v>374</v>
      </c>
      <c r="G52" s="103"/>
      <c r="H52" s="72"/>
      <c r="I52" s="28">
        <f>I50-I51</f>
        <v>2289.1000000000349</v>
      </c>
      <c r="J52" s="28">
        <f>J50-J51</f>
        <v>0</v>
      </c>
      <c r="K52" s="28">
        <f>K50-K51</f>
        <v>202.09999999999854</v>
      </c>
      <c r="L52" s="28">
        <f>L50-L51</f>
        <v>2087</v>
      </c>
      <c r="M52" s="28">
        <f>M50-M51</f>
        <v>0</v>
      </c>
      <c r="N52" s="100"/>
      <c r="O52" s="7"/>
    </row>
    <row r="53" spans="1:15" ht="30.75" customHeight="1" x14ac:dyDescent="0.25">
      <c r="A53" s="156"/>
      <c r="B53" s="100"/>
      <c r="C53" s="100"/>
      <c r="D53" s="89" t="s">
        <v>257</v>
      </c>
      <c r="E53" s="89" t="s">
        <v>19</v>
      </c>
      <c r="F53" s="120" t="s">
        <v>383</v>
      </c>
      <c r="G53" s="126" t="s">
        <v>388</v>
      </c>
      <c r="H53" s="129">
        <v>88.06</v>
      </c>
      <c r="I53" s="94"/>
      <c r="J53" s="94"/>
      <c r="K53" s="94"/>
      <c r="L53" s="94"/>
      <c r="M53" s="94"/>
      <c r="N53" s="100"/>
    </row>
    <row r="54" spans="1:15" ht="47.25" customHeight="1" x14ac:dyDescent="0.25">
      <c r="A54" s="156"/>
      <c r="B54" s="100"/>
      <c r="C54" s="100"/>
      <c r="D54" s="100"/>
      <c r="E54" s="75"/>
      <c r="F54" s="121"/>
      <c r="G54" s="127"/>
      <c r="H54" s="130"/>
      <c r="I54" s="95"/>
      <c r="J54" s="95"/>
      <c r="K54" s="95"/>
      <c r="L54" s="95"/>
      <c r="M54" s="95"/>
      <c r="N54" s="100"/>
    </row>
    <row r="55" spans="1:15" ht="55.5" customHeight="1" x14ac:dyDescent="0.25">
      <c r="A55" s="156"/>
      <c r="B55" s="101"/>
      <c r="C55" s="101"/>
      <c r="D55" s="101"/>
      <c r="E55" s="76"/>
      <c r="F55" s="122"/>
      <c r="G55" s="128"/>
      <c r="H55" s="131"/>
      <c r="I55" s="96"/>
      <c r="J55" s="96"/>
      <c r="K55" s="96"/>
      <c r="L55" s="96"/>
      <c r="M55" s="96"/>
      <c r="N55" s="101"/>
    </row>
    <row r="56" spans="1:15" ht="35.25" customHeight="1" x14ac:dyDescent="0.25">
      <c r="A56" s="156"/>
      <c r="B56" s="79" t="s">
        <v>45</v>
      </c>
      <c r="C56" s="79" t="s">
        <v>258</v>
      </c>
      <c r="D56" s="79" t="s">
        <v>259</v>
      </c>
      <c r="E56" s="79" t="s">
        <v>19</v>
      </c>
      <c r="F56" s="15" t="s">
        <v>381</v>
      </c>
      <c r="G56" s="74" t="s">
        <v>47</v>
      </c>
      <c r="H56" s="58">
        <v>7.53</v>
      </c>
      <c r="I56" s="9">
        <f>J56+K56+L56+M56</f>
        <v>11281.3</v>
      </c>
      <c r="J56" s="9">
        <v>675</v>
      </c>
      <c r="K56" s="9">
        <v>2893.3</v>
      </c>
      <c r="L56" s="9">
        <v>7213</v>
      </c>
      <c r="M56" s="9">
        <v>500</v>
      </c>
      <c r="N56" s="79" t="s">
        <v>46</v>
      </c>
    </row>
    <row r="57" spans="1:15" ht="34.5" customHeight="1" x14ac:dyDescent="0.25">
      <c r="A57" s="156"/>
      <c r="B57" s="79"/>
      <c r="C57" s="79"/>
      <c r="D57" s="79"/>
      <c r="E57" s="79"/>
      <c r="F57" s="15" t="s">
        <v>382</v>
      </c>
      <c r="G57" s="75"/>
      <c r="H57" s="77"/>
      <c r="I57" s="9">
        <f>J57+K57+L57+M57</f>
        <v>11077.1</v>
      </c>
      <c r="J57" s="9">
        <v>675</v>
      </c>
      <c r="K57" s="9">
        <v>2893.3</v>
      </c>
      <c r="L57" s="9">
        <v>7008.8</v>
      </c>
      <c r="M57" s="9">
        <v>500</v>
      </c>
      <c r="N57" s="116"/>
    </row>
    <row r="58" spans="1:15" ht="33" customHeight="1" x14ac:dyDescent="0.25">
      <c r="A58" s="156"/>
      <c r="B58" s="79"/>
      <c r="C58" s="79"/>
      <c r="D58" s="79"/>
      <c r="E58" s="79"/>
      <c r="F58" s="15" t="s">
        <v>374</v>
      </c>
      <c r="G58" s="76"/>
      <c r="H58" s="78"/>
      <c r="I58" s="9">
        <f>I56-I57</f>
        <v>204.19999999999891</v>
      </c>
      <c r="J58" s="9">
        <f>J56-J57</f>
        <v>0</v>
      </c>
      <c r="K58" s="9">
        <f>K56-K57</f>
        <v>0</v>
      </c>
      <c r="L58" s="9">
        <f>L56-L57</f>
        <v>204.19999999999982</v>
      </c>
      <c r="M58" s="9">
        <f>M56-M57</f>
        <v>0</v>
      </c>
      <c r="N58" s="116"/>
      <c r="O58" s="7"/>
    </row>
    <row r="59" spans="1:15" ht="33.75" customHeight="1" x14ac:dyDescent="0.25">
      <c r="A59" s="156"/>
      <c r="B59" s="79" t="s">
        <v>48</v>
      </c>
      <c r="C59" s="79" t="s">
        <v>260</v>
      </c>
      <c r="D59" s="79" t="s">
        <v>389</v>
      </c>
      <c r="E59" s="79" t="s">
        <v>19</v>
      </c>
      <c r="F59" s="15" t="s">
        <v>381</v>
      </c>
      <c r="G59" s="74" t="s">
        <v>47</v>
      </c>
      <c r="H59" s="58">
        <v>3.5</v>
      </c>
      <c r="I59" s="9">
        <f>J59+K59+L59+M59</f>
        <v>1000</v>
      </c>
      <c r="J59" s="9">
        <v>0</v>
      </c>
      <c r="K59" s="9">
        <v>0</v>
      </c>
      <c r="L59" s="9">
        <v>1000</v>
      </c>
      <c r="M59" s="9">
        <v>0</v>
      </c>
      <c r="N59" s="79" t="s">
        <v>49</v>
      </c>
    </row>
    <row r="60" spans="1:15" ht="37.5" customHeight="1" x14ac:dyDescent="0.25">
      <c r="A60" s="156"/>
      <c r="B60" s="79"/>
      <c r="C60" s="79"/>
      <c r="D60" s="79"/>
      <c r="E60" s="79"/>
      <c r="F60" s="15" t="s">
        <v>382</v>
      </c>
      <c r="G60" s="75"/>
      <c r="H60" s="77"/>
      <c r="I60" s="9">
        <f>J60+K60+L60+M60</f>
        <v>897.9</v>
      </c>
      <c r="J60" s="9">
        <v>0</v>
      </c>
      <c r="K60" s="9">
        <v>0</v>
      </c>
      <c r="L60" s="9">
        <v>897.9</v>
      </c>
      <c r="M60" s="9">
        <v>0</v>
      </c>
      <c r="N60" s="79"/>
    </row>
    <row r="61" spans="1:15" ht="36" customHeight="1" x14ac:dyDescent="0.25">
      <c r="A61" s="156"/>
      <c r="B61" s="79"/>
      <c r="C61" s="79"/>
      <c r="D61" s="79"/>
      <c r="E61" s="79"/>
      <c r="F61" s="15" t="s">
        <v>374</v>
      </c>
      <c r="G61" s="76"/>
      <c r="H61" s="78"/>
      <c r="I61" s="9">
        <f>I59-I60</f>
        <v>102.10000000000002</v>
      </c>
      <c r="J61" s="9">
        <f>J59-J60</f>
        <v>0</v>
      </c>
      <c r="K61" s="9">
        <v>0</v>
      </c>
      <c r="L61" s="9">
        <f>L59-L60</f>
        <v>102.10000000000002</v>
      </c>
      <c r="M61" s="9">
        <f>M59-M60</f>
        <v>0</v>
      </c>
      <c r="N61" s="79"/>
      <c r="O61" s="7"/>
    </row>
    <row r="62" spans="1:15" ht="37.5" customHeight="1" x14ac:dyDescent="0.25">
      <c r="A62" s="156"/>
      <c r="B62" s="79" t="s">
        <v>50</v>
      </c>
      <c r="C62" s="79" t="s">
        <v>51</v>
      </c>
      <c r="D62" s="79" t="s">
        <v>261</v>
      </c>
      <c r="E62" s="79" t="s">
        <v>19</v>
      </c>
      <c r="F62" s="15" t="s">
        <v>381</v>
      </c>
      <c r="G62" s="74" t="s">
        <v>52</v>
      </c>
      <c r="H62" s="58">
        <v>46.7</v>
      </c>
      <c r="I62" s="9">
        <f>J62+K62+L62+M62</f>
        <v>65756.600000000006</v>
      </c>
      <c r="J62" s="9">
        <v>0</v>
      </c>
      <c r="K62" s="9">
        <v>43880.2</v>
      </c>
      <c r="L62" s="9">
        <v>20376.400000000001</v>
      </c>
      <c r="M62" s="9">
        <v>1500</v>
      </c>
      <c r="N62" s="79" t="s">
        <v>227</v>
      </c>
    </row>
    <row r="63" spans="1:15" ht="45" customHeight="1" x14ac:dyDescent="0.25">
      <c r="A63" s="156"/>
      <c r="B63" s="84"/>
      <c r="C63" s="84"/>
      <c r="D63" s="84"/>
      <c r="E63" s="84"/>
      <c r="F63" s="15" t="s">
        <v>382</v>
      </c>
      <c r="G63" s="75"/>
      <c r="H63" s="77"/>
      <c r="I63" s="9">
        <f>J63+K63+L63+M63</f>
        <v>65467.6</v>
      </c>
      <c r="J63" s="9">
        <v>0</v>
      </c>
      <c r="K63" s="9">
        <v>43678.1</v>
      </c>
      <c r="L63" s="9">
        <v>20289.5</v>
      </c>
      <c r="M63" s="9">
        <v>1500</v>
      </c>
      <c r="N63" s="84"/>
    </row>
    <row r="64" spans="1:15" ht="102.75" customHeight="1" x14ac:dyDescent="0.25">
      <c r="A64" s="156"/>
      <c r="B64" s="84"/>
      <c r="C64" s="84"/>
      <c r="D64" s="84"/>
      <c r="E64" s="84"/>
      <c r="F64" s="15" t="s">
        <v>374</v>
      </c>
      <c r="G64" s="76"/>
      <c r="H64" s="78"/>
      <c r="I64" s="9">
        <f>K64+L64</f>
        <v>289</v>
      </c>
      <c r="J64" s="9">
        <f>J62-J63</f>
        <v>0</v>
      </c>
      <c r="K64" s="9">
        <f>K62-K63</f>
        <v>202.09999999999854</v>
      </c>
      <c r="L64" s="9">
        <f>L62-L63</f>
        <v>86.900000000001455</v>
      </c>
      <c r="M64" s="9">
        <f>M62-M63</f>
        <v>0</v>
      </c>
      <c r="N64" s="84"/>
      <c r="O64" s="7"/>
    </row>
    <row r="65" spans="1:15" ht="37.5" customHeight="1" x14ac:dyDescent="0.25">
      <c r="A65" s="156"/>
      <c r="B65" s="79" t="s">
        <v>53</v>
      </c>
      <c r="C65" s="79" t="s">
        <v>54</v>
      </c>
      <c r="D65" s="79" t="s">
        <v>262</v>
      </c>
      <c r="E65" s="79" t="s">
        <v>19</v>
      </c>
      <c r="F65" s="15" t="s">
        <v>381</v>
      </c>
      <c r="G65" s="74" t="s">
        <v>56</v>
      </c>
      <c r="H65" s="58">
        <v>31.73</v>
      </c>
      <c r="I65" s="9">
        <f>J65+K65+L65+M65</f>
        <v>2492.1999999999998</v>
      </c>
      <c r="J65" s="9">
        <v>0</v>
      </c>
      <c r="K65" s="9">
        <v>300</v>
      </c>
      <c r="L65" s="9">
        <v>2192.1999999999998</v>
      </c>
      <c r="M65" s="9">
        <v>0</v>
      </c>
      <c r="N65" s="79" t="s">
        <v>55</v>
      </c>
    </row>
    <row r="66" spans="1:15" ht="39.75" customHeight="1" x14ac:dyDescent="0.25">
      <c r="A66" s="156"/>
      <c r="B66" s="79"/>
      <c r="C66" s="79"/>
      <c r="D66" s="79"/>
      <c r="E66" s="84"/>
      <c r="F66" s="15" t="s">
        <v>382</v>
      </c>
      <c r="G66" s="75"/>
      <c r="H66" s="77"/>
      <c r="I66" s="9">
        <f>J66+K66+L66+M66</f>
        <v>798.4</v>
      </c>
      <c r="J66" s="9">
        <v>0</v>
      </c>
      <c r="K66" s="9">
        <v>300</v>
      </c>
      <c r="L66" s="9">
        <v>498.4</v>
      </c>
      <c r="M66" s="9">
        <v>0</v>
      </c>
      <c r="N66" s="79"/>
    </row>
    <row r="67" spans="1:15" ht="137.25" customHeight="1" x14ac:dyDescent="0.25">
      <c r="A67" s="156"/>
      <c r="B67" s="79"/>
      <c r="C67" s="79"/>
      <c r="D67" s="79"/>
      <c r="E67" s="84"/>
      <c r="F67" s="15" t="s">
        <v>374</v>
      </c>
      <c r="G67" s="76"/>
      <c r="H67" s="78"/>
      <c r="I67" s="9">
        <f>I65-I66</f>
        <v>1693.7999999999997</v>
      </c>
      <c r="J67" s="9">
        <f>J65-J66</f>
        <v>0</v>
      </c>
      <c r="K67" s="9">
        <f>K65-K66</f>
        <v>0</v>
      </c>
      <c r="L67" s="9">
        <f>L65-L66</f>
        <v>1693.7999999999997</v>
      </c>
      <c r="M67" s="9">
        <f>M65-M66</f>
        <v>0</v>
      </c>
      <c r="N67" s="79"/>
      <c r="O67" s="7"/>
    </row>
    <row r="68" spans="1:15" ht="15.75" x14ac:dyDescent="0.25">
      <c r="A68" s="156"/>
      <c r="B68" s="79" t="s">
        <v>57</v>
      </c>
      <c r="C68" s="79" t="s">
        <v>58</v>
      </c>
      <c r="D68" s="61" t="s">
        <v>376</v>
      </c>
      <c r="E68" s="68"/>
      <c r="F68" s="15" t="s">
        <v>381</v>
      </c>
      <c r="G68" s="61"/>
      <c r="H68" s="68"/>
      <c r="I68" s="9">
        <f>J68+K68+L68+M68</f>
        <v>192060.3</v>
      </c>
      <c r="J68" s="9">
        <v>866.2</v>
      </c>
      <c r="K68" s="9">
        <v>288.8</v>
      </c>
      <c r="L68" s="9">
        <v>190905.3</v>
      </c>
      <c r="M68" s="9">
        <v>0</v>
      </c>
      <c r="N68" s="79" t="s">
        <v>59</v>
      </c>
    </row>
    <row r="69" spans="1:15" ht="15.75" x14ac:dyDescent="0.25">
      <c r="A69" s="156"/>
      <c r="B69" s="79"/>
      <c r="C69" s="79"/>
      <c r="D69" s="63"/>
      <c r="E69" s="70"/>
      <c r="F69" s="15" t="s">
        <v>382</v>
      </c>
      <c r="G69" s="63"/>
      <c r="H69" s="70"/>
      <c r="I69" s="9">
        <f>J69+K69+L69+M69</f>
        <v>192060.3</v>
      </c>
      <c r="J69" s="9">
        <v>866.2</v>
      </c>
      <c r="K69" s="9">
        <v>288.8</v>
      </c>
      <c r="L69" s="9">
        <v>190905.3</v>
      </c>
      <c r="M69" s="9">
        <v>0</v>
      </c>
      <c r="N69" s="79"/>
    </row>
    <row r="70" spans="1:15" ht="15.75" x14ac:dyDescent="0.25">
      <c r="A70" s="156"/>
      <c r="B70" s="79"/>
      <c r="C70" s="79"/>
      <c r="D70" s="65"/>
      <c r="E70" s="72"/>
      <c r="F70" s="15" t="s">
        <v>374</v>
      </c>
      <c r="G70" s="65"/>
      <c r="H70" s="72"/>
      <c r="I70" s="9">
        <f>I68-I69</f>
        <v>0</v>
      </c>
      <c r="J70" s="9">
        <f>J68-J69</f>
        <v>0</v>
      </c>
      <c r="K70" s="9">
        <f>K68-K69</f>
        <v>0</v>
      </c>
      <c r="L70" s="9">
        <f>L68-L69</f>
        <v>0</v>
      </c>
      <c r="M70" s="9">
        <f>M68-M69</f>
        <v>0</v>
      </c>
      <c r="N70" s="79"/>
      <c r="O70" s="7"/>
    </row>
    <row r="71" spans="1:15" ht="26.25" customHeight="1" x14ac:dyDescent="0.25">
      <c r="A71" s="156"/>
      <c r="B71" s="79"/>
      <c r="C71" s="79"/>
      <c r="D71" s="79" t="s">
        <v>254</v>
      </c>
      <c r="E71" s="79" t="s">
        <v>19</v>
      </c>
      <c r="F71" s="55" t="s">
        <v>383</v>
      </c>
      <c r="G71" s="74" t="s">
        <v>20</v>
      </c>
      <c r="H71" s="58">
        <v>99.15</v>
      </c>
      <c r="I71" s="81"/>
      <c r="J71" s="81"/>
      <c r="K71" s="81"/>
      <c r="L71" s="81"/>
      <c r="M71" s="81"/>
      <c r="N71" s="79"/>
    </row>
    <row r="72" spans="1:15" x14ac:dyDescent="0.25">
      <c r="A72" s="156"/>
      <c r="B72" s="79"/>
      <c r="C72" s="79"/>
      <c r="D72" s="79"/>
      <c r="E72" s="79"/>
      <c r="F72" s="85"/>
      <c r="G72" s="75"/>
      <c r="H72" s="77"/>
      <c r="I72" s="82"/>
      <c r="J72" s="82"/>
      <c r="K72" s="82"/>
      <c r="L72" s="82"/>
      <c r="M72" s="82"/>
      <c r="N72" s="79"/>
    </row>
    <row r="73" spans="1:15" ht="8.25" customHeight="1" x14ac:dyDescent="0.25">
      <c r="A73" s="156"/>
      <c r="B73" s="79"/>
      <c r="C73" s="79"/>
      <c r="D73" s="79"/>
      <c r="E73" s="79"/>
      <c r="F73" s="86"/>
      <c r="G73" s="76"/>
      <c r="H73" s="78"/>
      <c r="I73" s="83"/>
      <c r="J73" s="83"/>
      <c r="K73" s="83"/>
      <c r="L73" s="83"/>
      <c r="M73" s="83"/>
      <c r="N73" s="79"/>
    </row>
    <row r="74" spans="1:15" ht="96.75" customHeight="1" x14ac:dyDescent="0.25">
      <c r="A74" s="156"/>
      <c r="B74" s="79"/>
      <c r="C74" s="79"/>
      <c r="D74" s="29" t="s">
        <v>255</v>
      </c>
      <c r="E74" s="29" t="s">
        <v>67</v>
      </c>
      <c r="F74" s="33" t="s">
        <v>383</v>
      </c>
      <c r="G74" s="30" t="s">
        <v>39</v>
      </c>
      <c r="H74" s="31" t="s">
        <v>39</v>
      </c>
      <c r="I74" s="9"/>
      <c r="J74" s="9"/>
      <c r="K74" s="9"/>
      <c r="L74" s="9"/>
      <c r="M74" s="9"/>
      <c r="N74" s="79"/>
    </row>
    <row r="75" spans="1:15" ht="31.5" x14ac:dyDescent="0.25">
      <c r="A75" s="156"/>
      <c r="B75" s="73" t="s">
        <v>60</v>
      </c>
      <c r="C75" s="73" t="s">
        <v>263</v>
      </c>
      <c r="D75" s="67" t="s">
        <v>228</v>
      </c>
      <c r="E75" s="68"/>
      <c r="F75" s="35" t="s">
        <v>381</v>
      </c>
      <c r="G75" s="67"/>
      <c r="H75" s="68"/>
      <c r="I75" s="28">
        <f>J75+K75+L75+M75</f>
        <v>166197.79999999999</v>
      </c>
      <c r="J75" s="28">
        <f t="shared" ref="J75:M77" si="3">J80+J92</f>
        <v>2416.6</v>
      </c>
      <c r="K75" s="28">
        <f t="shared" si="3"/>
        <v>25118.799999999999</v>
      </c>
      <c r="L75" s="28">
        <f t="shared" si="3"/>
        <v>138662.39999999999</v>
      </c>
      <c r="M75" s="28">
        <f t="shared" si="3"/>
        <v>0</v>
      </c>
      <c r="N75" s="73" t="s">
        <v>240</v>
      </c>
    </row>
    <row r="76" spans="1:15" ht="31.5" x14ac:dyDescent="0.25">
      <c r="A76" s="156"/>
      <c r="B76" s="79"/>
      <c r="C76" s="73"/>
      <c r="D76" s="102"/>
      <c r="E76" s="70"/>
      <c r="F76" s="35" t="s">
        <v>382</v>
      </c>
      <c r="G76" s="102"/>
      <c r="H76" s="70"/>
      <c r="I76" s="44">
        <f>J76+K76+L76+M76</f>
        <v>166011.09999999998</v>
      </c>
      <c r="J76" s="28">
        <f t="shared" si="3"/>
        <v>2416.6</v>
      </c>
      <c r="K76" s="28">
        <f t="shared" si="3"/>
        <v>24983.200000000001</v>
      </c>
      <c r="L76" s="28">
        <f t="shared" si="3"/>
        <v>138611.29999999999</v>
      </c>
      <c r="M76" s="28">
        <f t="shared" si="3"/>
        <v>0</v>
      </c>
      <c r="N76" s="79"/>
    </row>
    <row r="77" spans="1:15" ht="31.5" x14ac:dyDescent="0.25">
      <c r="A77" s="156"/>
      <c r="B77" s="79"/>
      <c r="C77" s="73"/>
      <c r="D77" s="103"/>
      <c r="E77" s="72"/>
      <c r="F77" s="35" t="s">
        <v>374</v>
      </c>
      <c r="G77" s="103"/>
      <c r="H77" s="72"/>
      <c r="I77" s="28">
        <f t="shared" ref="I77" si="4">J77+K77+L77+M77</f>
        <v>186.69999999999709</v>
      </c>
      <c r="J77" s="28">
        <f t="shared" si="3"/>
        <v>0</v>
      </c>
      <c r="K77" s="28">
        <f t="shared" si="3"/>
        <v>135.59999999999854</v>
      </c>
      <c r="L77" s="28">
        <f t="shared" si="3"/>
        <v>51.099999999998545</v>
      </c>
      <c r="M77" s="28">
        <f t="shared" si="3"/>
        <v>0</v>
      </c>
      <c r="N77" s="79"/>
      <c r="O77" s="7"/>
    </row>
    <row r="78" spans="1:15" ht="132.75" customHeight="1" x14ac:dyDescent="0.25">
      <c r="A78" s="156"/>
      <c r="B78" s="79"/>
      <c r="C78" s="73"/>
      <c r="D78" s="43" t="s">
        <v>390</v>
      </c>
      <c r="E78" s="34" t="s">
        <v>19</v>
      </c>
      <c r="F78" s="35" t="s">
        <v>383</v>
      </c>
      <c r="G78" s="34" t="s">
        <v>391</v>
      </c>
      <c r="H78" s="11">
        <v>53.9</v>
      </c>
      <c r="I78" s="29"/>
      <c r="J78" s="29"/>
      <c r="K78" s="29"/>
      <c r="L78" s="29"/>
      <c r="M78" s="29"/>
      <c r="N78" s="79"/>
    </row>
    <row r="79" spans="1:15" ht="82.5" customHeight="1" x14ac:dyDescent="0.25">
      <c r="A79" s="156"/>
      <c r="B79" s="79"/>
      <c r="C79" s="73"/>
      <c r="D79" s="34" t="s">
        <v>264</v>
      </c>
      <c r="E79" s="34" t="s">
        <v>19</v>
      </c>
      <c r="F79" s="35" t="s">
        <v>383</v>
      </c>
      <c r="G79" s="34" t="s">
        <v>44</v>
      </c>
      <c r="H79" s="11">
        <v>85</v>
      </c>
      <c r="I79" s="29"/>
      <c r="J79" s="29"/>
      <c r="K79" s="29"/>
      <c r="L79" s="29"/>
      <c r="M79" s="29"/>
      <c r="N79" s="79"/>
    </row>
    <row r="80" spans="1:15" ht="15.75" x14ac:dyDescent="0.25">
      <c r="A80" s="156"/>
      <c r="B80" s="79" t="s">
        <v>61</v>
      </c>
      <c r="C80" s="79" t="s">
        <v>265</v>
      </c>
      <c r="D80" s="61" t="s">
        <v>376</v>
      </c>
      <c r="E80" s="68"/>
      <c r="F80" s="15" t="s">
        <v>381</v>
      </c>
      <c r="G80" s="61"/>
      <c r="H80" s="68"/>
      <c r="I80" s="9">
        <f>J80+K80+L80+M80</f>
        <v>61075.899999999994</v>
      </c>
      <c r="J80" s="9">
        <v>2416.6</v>
      </c>
      <c r="K80" s="9">
        <v>25118.799999999999</v>
      </c>
      <c r="L80" s="9">
        <v>33540.5</v>
      </c>
      <c r="M80" s="9">
        <v>0</v>
      </c>
      <c r="N80" s="79" t="s">
        <v>375</v>
      </c>
    </row>
    <row r="81" spans="1:15" ht="15.75" x14ac:dyDescent="0.25">
      <c r="A81" s="156"/>
      <c r="B81" s="79"/>
      <c r="C81" s="79"/>
      <c r="D81" s="63"/>
      <c r="E81" s="70"/>
      <c r="F81" s="15" t="s">
        <v>382</v>
      </c>
      <c r="G81" s="63"/>
      <c r="H81" s="70"/>
      <c r="I81" s="9">
        <f>J81+K81+L81+M81</f>
        <v>60889.2</v>
      </c>
      <c r="J81" s="9">
        <v>2416.6</v>
      </c>
      <c r="K81" s="9">
        <v>24983.200000000001</v>
      </c>
      <c r="L81" s="9">
        <v>33489.4</v>
      </c>
      <c r="M81" s="9">
        <v>0</v>
      </c>
      <c r="N81" s="79"/>
    </row>
    <row r="82" spans="1:15" ht="29.25" customHeight="1" x14ac:dyDescent="0.25">
      <c r="A82" s="156"/>
      <c r="B82" s="79"/>
      <c r="C82" s="79"/>
      <c r="D82" s="65"/>
      <c r="E82" s="72"/>
      <c r="F82" s="15" t="s">
        <v>374</v>
      </c>
      <c r="G82" s="65"/>
      <c r="H82" s="72"/>
      <c r="I82" s="9">
        <f>I80-I81</f>
        <v>186.69999999999709</v>
      </c>
      <c r="J82" s="9">
        <f>J80-J81</f>
        <v>0</v>
      </c>
      <c r="K82" s="9">
        <f>K80-K81</f>
        <v>135.59999999999854</v>
      </c>
      <c r="L82" s="9">
        <f>L80-L81</f>
        <v>51.099999999998545</v>
      </c>
      <c r="M82" s="9">
        <f>M80-M81</f>
        <v>0</v>
      </c>
      <c r="N82" s="79"/>
      <c r="O82" s="7"/>
    </row>
    <row r="83" spans="1:15" ht="56.25" customHeight="1" x14ac:dyDescent="0.25">
      <c r="A83" s="156"/>
      <c r="B83" s="79"/>
      <c r="C83" s="79"/>
      <c r="D83" s="30" t="s">
        <v>266</v>
      </c>
      <c r="E83" s="30" t="s">
        <v>62</v>
      </c>
      <c r="F83" s="15" t="s">
        <v>383</v>
      </c>
      <c r="G83" s="29" t="s">
        <v>392</v>
      </c>
      <c r="H83" s="16">
        <v>31.7</v>
      </c>
      <c r="I83" s="29"/>
      <c r="J83" s="29"/>
      <c r="K83" s="29"/>
      <c r="L83" s="29"/>
      <c r="M83" s="29"/>
      <c r="N83" s="79"/>
    </row>
    <row r="84" spans="1:15" ht="25.5" customHeight="1" x14ac:dyDescent="0.25">
      <c r="A84" s="156"/>
      <c r="B84" s="79"/>
      <c r="C84" s="79"/>
      <c r="D84" s="79" t="s">
        <v>267</v>
      </c>
      <c r="E84" s="79" t="s">
        <v>19</v>
      </c>
      <c r="F84" s="55" t="s">
        <v>383</v>
      </c>
      <c r="G84" s="74" t="s">
        <v>393</v>
      </c>
      <c r="H84" s="58">
        <v>64</v>
      </c>
      <c r="I84" s="74"/>
      <c r="J84" s="74"/>
      <c r="K84" s="74"/>
      <c r="L84" s="74"/>
      <c r="M84" s="74"/>
      <c r="N84" s="79"/>
    </row>
    <row r="85" spans="1:15" ht="57.75" customHeight="1" x14ac:dyDescent="0.25">
      <c r="A85" s="156"/>
      <c r="B85" s="79"/>
      <c r="C85" s="79"/>
      <c r="D85" s="79"/>
      <c r="E85" s="79"/>
      <c r="F85" s="114"/>
      <c r="G85" s="105"/>
      <c r="H85" s="78"/>
      <c r="I85" s="105"/>
      <c r="J85" s="105"/>
      <c r="K85" s="105"/>
      <c r="L85" s="105"/>
      <c r="M85" s="105"/>
      <c r="N85" s="79"/>
    </row>
    <row r="86" spans="1:15" ht="84" customHeight="1" x14ac:dyDescent="0.25">
      <c r="A86" s="156"/>
      <c r="B86" s="79"/>
      <c r="C86" s="79"/>
      <c r="D86" s="29" t="s">
        <v>268</v>
      </c>
      <c r="E86" s="29" t="s">
        <v>17</v>
      </c>
      <c r="F86" s="15" t="s">
        <v>383</v>
      </c>
      <c r="G86" s="29" t="s">
        <v>63</v>
      </c>
      <c r="H86" s="16">
        <v>80</v>
      </c>
      <c r="I86" s="29"/>
      <c r="J86" s="29"/>
      <c r="K86" s="29"/>
      <c r="L86" s="29"/>
      <c r="M86" s="29"/>
      <c r="N86" s="79"/>
    </row>
    <row r="87" spans="1:15" ht="65.25" customHeight="1" x14ac:dyDescent="0.25">
      <c r="A87" s="156"/>
      <c r="B87" s="79" t="s">
        <v>64</v>
      </c>
      <c r="C87" s="79" t="s">
        <v>269</v>
      </c>
      <c r="D87" s="29" t="s">
        <v>270</v>
      </c>
      <c r="E87" s="29" t="s">
        <v>62</v>
      </c>
      <c r="F87" s="15" t="s">
        <v>383</v>
      </c>
      <c r="G87" s="29" t="s">
        <v>394</v>
      </c>
      <c r="H87" s="16">
        <v>13.3</v>
      </c>
      <c r="I87" s="29"/>
      <c r="J87" s="29"/>
      <c r="K87" s="29"/>
      <c r="L87" s="29"/>
      <c r="M87" s="29"/>
      <c r="N87" s="79"/>
    </row>
    <row r="88" spans="1:15" ht="114.75" customHeight="1" x14ac:dyDescent="0.25">
      <c r="A88" s="156"/>
      <c r="B88" s="79"/>
      <c r="C88" s="79"/>
      <c r="D88" s="29" t="s">
        <v>271</v>
      </c>
      <c r="E88" s="29" t="s">
        <v>17</v>
      </c>
      <c r="F88" s="15" t="s">
        <v>383</v>
      </c>
      <c r="G88" s="29" t="s">
        <v>395</v>
      </c>
      <c r="H88" s="16">
        <v>93.7</v>
      </c>
      <c r="I88" s="29"/>
      <c r="J88" s="29"/>
      <c r="K88" s="29"/>
      <c r="L88" s="29"/>
      <c r="M88" s="29"/>
      <c r="N88" s="79"/>
    </row>
    <row r="89" spans="1:15" ht="136.5" customHeight="1" x14ac:dyDescent="0.25">
      <c r="A89" s="156"/>
      <c r="B89" s="79"/>
      <c r="C89" s="79"/>
      <c r="D89" s="29" t="s">
        <v>272</v>
      </c>
      <c r="E89" s="29" t="s">
        <v>19</v>
      </c>
      <c r="F89" s="15" t="s">
        <v>383</v>
      </c>
      <c r="G89" s="29" t="s">
        <v>65</v>
      </c>
      <c r="H89" s="16">
        <v>24</v>
      </c>
      <c r="I89" s="29"/>
      <c r="J89" s="29"/>
      <c r="K89" s="29"/>
      <c r="L89" s="29"/>
      <c r="M89" s="29"/>
      <c r="N89" s="79"/>
    </row>
    <row r="90" spans="1:15" ht="154.5" customHeight="1" x14ac:dyDescent="0.25">
      <c r="A90" s="156"/>
      <c r="B90" s="79"/>
      <c r="C90" s="79"/>
      <c r="D90" s="29" t="s">
        <v>273</v>
      </c>
      <c r="E90" s="29" t="s">
        <v>19</v>
      </c>
      <c r="F90" s="15" t="s">
        <v>383</v>
      </c>
      <c r="G90" s="29" t="s">
        <v>396</v>
      </c>
      <c r="H90" s="16">
        <v>44.8</v>
      </c>
      <c r="I90" s="29"/>
      <c r="J90" s="29"/>
      <c r="K90" s="29"/>
      <c r="L90" s="29"/>
      <c r="M90" s="29"/>
      <c r="N90" s="79"/>
    </row>
    <row r="91" spans="1:15" ht="144" customHeight="1" x14ac:dyDescent="0.25">
      <c r="A91" s="156"/>
      <c r="B91" s="79"/>
      <c r="C91" s="79"/>
      <c r="D91" s="29" t="s">
        <v>274</v>
      </c>
      <c r="E91" s="79" t="s">
        <v>19</v>
      </c>
      <c r="F91" s="15" t="s">
        <v>383</v>
      </c>
      <c r="G91" s="29" t="s">
        <v>397</v>
      </c>
      <c r="H91" s="16">
        <v>13.1</v>
      </c>
      <c r="I91" s="29"/>
      <c r="J91" s="29"/>
      <c r="K91" s="29"/>
      <c r="L91" s="29"/>
      <c r="M91" s="29"/>
      <c r="N91" s="79"/>
    </row>
    <row r="92" spans="1:15" ht="30.75" customHeight="1" x14ac:dyDescent="0.25">
      <c r="A92" s="156"/>
      <c r="B92" s="79" t="s">
        <v>66</v>
      </c>
      <c r="C92" s="79" t="s">
        <v>58</v>
      </c>
      <c r="D92" s="79"/>
      <c r="E92" s="79"/>
      <c r="F92" s="15" t="s">
        <v>381</v>
      </c>
      <c r="G92" s="79"/>
      <c r="H92" s="58"/>
      <c r="I92" s="9">
        <f>J92+K92+L92+M92</f>
        <v>105121.9</v>
      </c>
      <c r="J92" s="9">
        <v>0</v>
      </c>
      <c r="K92" s="9">
        <v>0</v>
      </c>
      <c r="L92" s="9">
        <v>105121.9</v>
      </c>
      <c r="M92" s="9">
        <v>0</v>
      </c>
      <c r="N92" s="79" t="s">
        <v>242</v>
      </c>
    </row>
    <row r="93" spans="1:15" ht="35.25" customHeight="1" x14ac:dyDescent="0.25">
      <c r="A93" s="156"/>
      <c r="B93" s="79"/>
      <c r="C93" s="79"/>
      <c r="D93" s="79"/>
      <c r="E93" s="79"/>
      <c r="F93" s="15" t="s">
        <v>382</v>
      </c>
      <c r="G93" s="79"/>
      <c r="H93" s="77"/>
      <c r="I93" s="9">
        <f>J93+K93+L93+M93</f>
        <v>105121.9</v>
      </c>
      <c r="J93" s="9">
        <v>0</v>
      </c>
      <c r="K93" s="9">
        <v>0</v>
      </c>
      <c r="L93" s="9">
        <v>105121.9</v>
      </c>
      <c r="M93" s="9">
        <v>0</v>
      </c>
      <c r="N93" s="79"/>
    </row>
    <row r="94" spans="1:15" ht="28.5" customHeight="1" x14ac:dyDescent="0.25">
      <c r="A94" s="156"/>
      <c r="B94" s="79"/>
      <c r="C94" s="79"/>
      <c r="D94" s="79"/>
      <c r="E94" s="79"/>
      <c r="F94" s="15" t="s">
        <v>374</v>
      </c>
      <c r="G94" s="79"/>
      <c r="H94" s="78"/>
      <c r="I94" s="9">
        <f>I92-I93</f>
        <v>0</v>
      </c>
      <c r="J94" s="9">
        <f>J92-J93</f>
        <v>0</v>
      </c>
      <c r="K94" s="9">
        <f>K92-K93</f>
        <v>0</v>
      </c>
      <c r="L94" s="9">
        <f>L92-L93</f>
        <v>0</v>
      </c>
      <c r="M94" s="9">
        <f>M92-M93</f>
        <v>0</v>
      </c>
      <c r="N94" s="79"/>
      <c r="O94" s="7"/>
    </row>
    <row r="95" spans="1:15" ht="57.75" customHeight="1" x14ac:dyDescent="0.25">
      <c r="A95" s="156"/>
      <c r="B95" s="79"/>
      <c r="C95" s="79"/>
      <c r="D95" s="29" t="s">
        <v>254</v>
      </c>
      <c r="E95" s="29" t="s">
        <v>19</v>
      </c>
      <c r="F95" s="15" t="s">
        <v>383</v>
      </c>
      <c r="G95" s="29" t="s">
        <v>20</v>
      </c>
      <c r="H95" s="16">
        <v>99.89</v>
      </c>
      <c r="I95" s="29"/>
      <c r="J95" s="17"/>
      <c r="K95" s="17"/>
      <c r="L95" s="17"/>
      <c r="M95" s="17"/>
      <c r="N95" s="79"/>
      <c r="O95" s="7"/>
    </row>
    <row r="96" spans="1:15" ht="102.75" customHeight="1" x14ac:dyDescent="0.25">
      <c r="A96" s="156"/>
      <c r="B96" s="79"/>
      <c r="C96" s="79"/>
      <c r="D96" s="29" t="s">
        <v>255</v>
      </c>
      <c r="E96" s="29" t="s">
        <v>67</v>
      </c>
      <c r="F96" s="15" t="s">
        <v>383</v>
      </c>
      <c r="G96" s="29" t="s">
        <v>39</v>
      </c>
      <c r="H96" s="16" t="s">
        <v>39</v>
      </c>
      <c r="I96" s="29"/>
      <c r="J96" s="29"/>
      <c r="K96" s="29"/>
      <c r="L96" s="29"/>
      <c r="M96" s="29"/>
      <c r="N96" s="79"/>
    </row>
    <row r="97" spans="1:15" ht="24" customHeight="1" x14ac:dyDescent="0.25">
      <c r="A97" s="156"/>
      <c r="B97" s="73" t="s">
        <v>68</v>
      </c>
      <c r="C97" s="73" t="s">
        <v>275</v>
      </c>
      <c r="D97" s="18" t="s">
        <v>228</v>
      </c>
      <c r="E97" s="19"/>
      <c r="F97" s="145" t="s">
        <v>381</v>
      </c>
      <c r="G97" s="89" t="s">
        <v>398</v>
      </c>
      <c r="H97" s="80">
        <v>47.4</v>
      </c>
      <c r="I97" s="144">
        <f>J97+K97+L97+M97</f>
        <v>104919.70000000001</v>
      </c>
      <c r="J97" s="144">
        <f>J101+J104+J107+J110</f>
        <v>15437.900000000001</v>
      </c>
      <c r="K97" s="144">
        <f>K101+K104+K107+K110</f>
        <v>33861.100000000006</v>
      </c>
      <c r="L97" s="144">
        <f>L101+L104+L107+L110</f>
        <v>9631.7000000000007</v>
      </c>
      <c r="M97" s="144">
        <f>M101+M104+M107+M110</f>
        <v>45989</v>
      </c>
      <c r="N97" s="73" t="s">
        <v>69</v>
      </c>
      <c r="O97" s="6"/>
    </row>
    <row r="98" spans="1:15" ht="16.5" customHeight="1" x14ac:dyDescent="0.25">
      <c r="A98" s="156"/>
      <c r="B98" s="73"/>
      <c r="C98" s="73"/>
      <c r="D98" s="89" t="s">
        <v>276</v>
      </c>
      <c r="E98" s="74" t="s">
        <v>19</v>
      </c>
      <c r="F98" s="145"/>
      <c r="G98" s="100"/>
      <c r="H98" s="77"/>
      <c r="I98" s="144"/>
      <c r="J98" s="144"/>
      <c r="K98" s="144"/>
      <c r="L98" s="144"/>
      <c r="M98" s="144"/>
      <c r="N98" s="73"/>
      <c r="O98" s="6"/>
    </row>
    <row r="99" spans="1:15" ht="37.5" customHeight="1" x14ac:dyDescent="0.25">
      <c r="A99" s="156"/>
      <c r="B99" s="73"/>
      <c r="C99" s="73"/>
      <c r="D99" s="75"/>
      <c r="E99" s="75"/>
      <c r="F99" s="35" t="s">
        <v>382</v>
      </c>
      <c r="G99" s="75"/>
      <c r="H99" s="77"/>
      <c r="I99" s="44">
        <f>J99+K99+L99+M99</f>
        <v>94911.6</v>
      </c>
      <c r="J99" s="28">
        <f>J102+J105+J108+J111</f>
        <v>15426.1</v>
      </c>
      <c r="K99" s="28">
        <f>K102+K105+K108+K111</f>
        <v>24883.9</v>
      </c>
      <c r="L99" s="28">
        <f>L102+L105+L108+L111</f>
        <v>8612.6</v>
      </c>
      <c r="M99" s="28">
        <f>M102+M105+M108+M111</f>
        <v>45989</v>
      </c>
      <c r="N99" s="73"/>
      <c r="O99" s="7"/>
    </row>
    <row r="100" spans="1:15" ht="38.25" customHeight="1" x14ac:dyDescent="0.25">
      <c r="A100" s="156"/>
      <c r="B100" s="73"/>
      <c r="C100" s="73"/>
      <c r="D100" s="76"/>
      <c r="E100" s="76"/>
      <c r="F100" s="35" t="s">
        <v>374</v>
      </c>
      <c r="G100" s="76"/>
      <c r="H100" s="78"/>
      <c r="I100" s="28">
        <f>I97-I99</f>
        <v>10008.100000000006</v>
      </c>
      <c r="J100" s="28">
        <f>J97-J99</f>
        <v>11.800000000001091</v>
      </c>
      <c r="K100" s="28">
        <f>K97-K99</f>
        <v>8977.2000000000044</v>
      </c>
      <c r="L100" s="28">
        <f>L97-L99</f>
        <v>1019.1000000000004</v>
      </c>
      <c r="M100" s="28">
        <f>M97-M99</f>
        <v>0</v>
      </c>
      <c r="N100" s="73"/>
    </row>
    <row r="101" spans="1:15" ht="30.75" customHeight="1" x14ac:dyDescent="0.25">
      <c r="A101" s="156"/>
      <c r="B101" s="79" t="s">
        <v>70</v>
      </c>
      <c r="C101" s="79" t="s">
        <v>277</v>
      </c>
      <c r="D101" s="79" t="s">
        <v>278</v>
      </c>
      <c r="E101" s="79" t="s">
        <v>19</v>
      </c>
      <c r="F101" s="15" t="s">
        <v>381</v>
      </c>
      <c r="G101" s="74" t="s">
        <v>72</v>
      </c>
      <c r="H101" s="58">
        <v>18.39</v>
      </c>
      <c r="I101" s="9">
        <f>J101+K101+L101+M101</f>
        <v>68182.7</v>
      </c>
      <c r="J101" s="9">
        <v>3722.8</v>
      </c>
      <c r="K101" s="9">
        <v>16304.6</v>
      </c>
      <c r="L101" s="9">
        <v>2166.3000000000002</v>
      </c>
      <c r="M101" s="9">
        <v>45989</v>
      </c>
      <c r="N101" s="79" t="s">
        <v>71</v>
      </c>
      <c r="O101" s="6"/>
    </row>
    <row r="102" spans="1:15" ht="34.5" customHeight="1" x14ac:dyDescent="0.25">
      <c r="A102" s="156"/>
      <c r="B102" s="79"/>
      <c r="C102" s="79"/>
      <c r="D102" s="79"/>
      <c r="E102" s="79"/>
      <c r="F102" s="15" t="s">
        <v>382</v>
      </c>
      <c r="G102" s="75"/>
      <c r="H102" s="77"/>
      <c r="I102" s="9">
        <f>J102+K102+L102+M102</f>
        <v>59680.5</v>
      </c>
      <c r="J102" s="9">
        <v>3711</v>
      </c>
      <c r="K102" s="9">
        <v>7821.1</v>
      </c>
      <c r="L102" s="9">
        <v>2159.4</v>
      </c>
      <c r="M102" s="9">
        <v>45989</v>
      </c>
      <c r="N102" s="79"/>
      <c r="O102" s="6"/>
    </row>
    <row r="103" spans="1:15" ht="42" customHeight="1" x14ac:dyDescent="0.25">
      <c r="A103" s="156"/>
      <c r="B103" s="79"/>
      <c r="C103" s="79"/>
      <c r="D103" s="79"/>
      <c r="E103" s="79"/>
      <c r="F103" s="15" t="s">
        <v>374</v>
      </c>
      <c r="G103" s="76"/>
      <c r="H103" s="78"/>
      <c r="I103" s="9">
        <f>I101-I102</f>
        <v>8502.1999999999971</v>
      </c>
      <c r="J103" s="9">
        <f>J101-J102</f>
        <v>11.800000000000182</v>
      </c>
      <c r="K103" s="9">
        <f>K101-K102</f>
        <v>8483.5</v>
      </c>
      <c r="L103" s="9">
        <f>L101-L102</f>
        <v>6.9000000000000909</v>
      </c>
      <c r="M103" s="9">
        <f>M101-M102</f>
        <v>0</v>
      </c>
      <c r="N103" s="79"/>
      <c r="O103" s="8"/>
    </row>
    <row r="104" spans="1:15" ht="39" customHeight="1" x14ac:dyDescent="0.25">
      <c r="A104" s="156"/>
      <c r="B104" s="79" t="s">
        <v>73</v>
      </c>
      <c r="C104" s="79" t="s">
        <v>279</v>
      </c>
      <c r="D104" s="79" t="s">
        <v>280</v>
      </c>
      <c r="E104" s="79" t="s">
        <v>19</v>
      </c>
      <c r="F104" s="15" t="s">
        <v>381</v>
      </c>
      <c r="G104" s="74" t="s">
        <v>20</v>
      </c>
      <c r="H104" s="58">
        <v>100</v>
      </c>
      <c r="I104" s="9">
        <f>J104+K104+L104+M104</f>
        <v>3464</v>
      </c>
      <c r="J104" s="9">
        <v>0</v>
      </c>
      <c r="K104" s="9">
        <v>598.6</v>
      </c>
      <c r="L104" s="9">
        <v>2865.4</v>
      </c>
      <c r="M104" s="9">
        <v>0</v>
      </c>
      <c r="N104" s="79" t="s">
        <v>229</v>
      </c>
      <c r="O104" s="6"/>
    </row>
    <row r="105" spans="1:15" ht="34.5" customHeight="1" x14ac:dyDescent="0.25">
      <c r="A105" s="156"/>
      <c r="B105" s="79"/>
      <c r="C105" s="79"/>
      <c r="D105" s="79"/>
      <c r="E105" s="79"/>
      <c r="F105" s="15" t="s">
        <v>382</v>
      </c>
      <c r="G105" s="75"/>
      <c r="H105" s="77"/>
      <c r="I105" s="9">
        <f>J105+K105+L105+M105</f>
        <v>3254.8999999999996</v>
      </c>
      <c r="J105" s="9">
        <v>0</v>
      </c>
      <c r="K105" s="9">
        <v>401.7</v>
      </c>
      <c r="L105" s="9">
        <v>2853.2</v>
      </c>
      <c r="M105" s="9">
        <v>0</v>
      </c>
      <c r="N105" s="79"/>
      <c r="O105" s="6"/>
    </row>
    <row r="106" spans="1:15" ht="36" customHeight="1" x14ac:dyDescent="0.25">
      <c r="A106" s="156"/>
      <c r="B106" s="79"/>
      <c r="C106" s="79"/>
      <c r="D106" s="79"/>
      <c r="E106" s="79"/>
      <c r="F106" s="15" t="s">
        <v>374</v>
      </c>
      <c r="G106" s="76"/>
      <c r="H106" s="78"/>
      <c r="I106" s="9">
        <f>I104-I105</f>
        <v>209.10000000000036</v>
      </c>
      <c r="J106" s="9">
        <f>J104-J105</f>
        <v>0</v>
      </c>
      <c r="K106" s="9">
        <f>K104-K105</f>
        <v>196.90000000000003</v>
      </c>
      <c r="L106" s="9">
        <f>L104-L105</f>
        <v>12.200000000000273</v>
      </c>
      <c r="M106" s="9">
        <f>M104-M105</f>
        <v>0</v>
      </c>
      <c r="N106" s="79"/>
      <c r="O106" s="8"/>
    </row>
    <row r="107" spans="1:15" ht="37.5" customHeight="1" x14ac:dyDescent="0.25">
      <c r="A107" s="156"/>
      <c r="B107" s="79" t="s">
        <v>74</v>
      </c>
      <c r="C107" s="79" t="s">
        <v>281</v>
      </c>
      <c r="D107" s="79" t="s">
        <v>282</v>
      </c>
      <c r="E107" s="79" t="s">
        <v>19</v>
      </c>
      <c r="F107" s="15" t="s">
        <v>381</v>
      </c>
      <c r="G107" s="74" t="s">
        <v>20</v>
      </c>
      <c r="H107" s="58">
        <v>98.96</v>
      </c>
      <c r="I107" s="9">
        <f t="shared" ref="I107" si="5">J107+K107+L107+M107</f>
        <v>28673</v>
      </c>
      <c r="J107" s="9">
        <v>11715.1</v>
      </c>
      <c r="K107" s="9">
        <v>16957.900000000001</v>
      </c>
      <c r="L107" s="9">
        <v>0</v>
      </c>
      <c r="M107" s="9">
        <v>0</v>
      </c>
      <c r="N107" s="79"/>
    </row>
    <row r="108" spans="1:15" ht="30" customHeight="1" x14ac:dyDescent="0.25">
      <c r="A108" s="156"/>
      <c r="B108" s="79"/>
      <c r="C108" s="79"/>
      <c r="D108" s="79"/>
      <c r="E108" s="79"/>
      <c r="F108" s="15" t="s">
        <v>382</v>
      </c>
      <c r="G108" s="75"/>
      <c r="H108" s="77"/>
      <c r="I108" s="9">
        <f>J108+K108+L108+M108</f>
        <v>28376.199999999997</v>
      </c>
      <c r="J108" s="9">
        <v>11715.1</v>
      </c>
      <c r="K108" s="9">
        <v>16661.099999999999</v>
      </c>
      <c r="L108" s="9">
        <v>0</v>
      </c>
      <c r="M108" s="9">
        <v>0</v>
      </c>
      <c r="N108" s="79"/>
      <c r="O108" s="6"/>
    </row>
    <row r="109" spans="1:15" ht="35.25" customHeight="1" x14ac:dyDescent="0.25">
      <c r="A109" s="156"/>
      <c r="B109" s="79"/>
      <c r="C109" s="79"/>
      <c r="D109" s="79"/>
      <c r="E109" s="79"/>
      <c r="F109" s="15" t="s">
        <v>374</v>
      </c>
      <c r="G109" s="76"/>
      <c r="H109" s="78"/>
      <c r="I109" s="9">
        <f>I107-I108</f>
        <v>296.80000000000291</v>
      </c>
      <c r="J109" s="9">
        <f>J107-J108</f>
        <v>0</v>
      </c>
      <c r="K109" s="9">
        <f>K107-K108</f>
        <v>296.80000000000291</v>
      </c>
      <c r="L109" s="9">
        <f>L107-L108</f>
        <v>0</v>
      </c>
      <c r="M109" s="9">
        <f>M107-M108</f>
        <v>0</v>
      </c>
      <c r="N109" s="79"/>
    </row>
    <row r="110" spans="1:15" ht="34.5" customHeight="1" x14ac:dyDescent="0.25">
      <c r="A110" s="156"/>
      <c r="B110" s="79" t="s">
        <v>75</v>
      </c>
      <c r="C110" s="79" t="s">
        <v>283</v>
      </c>
      <c r="D110" s="79" t="s">
        <v>284</v>
      </c>
      <c r="E110" s="79" t="s">
        <v>230</v>
      </c>
      <c r="F110" s="15" t="s">
        <v>381</v>
      </c>
      <c r="G110" s="74" t="s">
        <v>428</v>
      </c>
      <c r="H110" s="58">
        <v>12</v>
      </c>
      <c r="I110" s="9">
        <f>J110+K110+L110+M110</f>
        <v>4600</v>
      </c>
      <c r="J110" s="9">
        <v>0</v>
      </c>
      <c r="K110" s="9">
        <v>0</v>
      </c>
      <c r="L110" s="9">
        <v>4600</v>
      </c>
      <c r="M110" s="9">
        <v>0</v>
      </c>
      <c r="N110" s="79" t="s">
        <v>76</v>
      </c>
    </row>
    <row r="111" spans="1:15" ht="38.25" customHeight="1" x14ac:dyDescent="0.25">
      <c r="A111" s="156"/>
      <c r="B111" s="79"/>
      <c r="C111" s="79"/>
      <c r="D111" s="79"/>
      <c r="E111" s="79"/>
      <c r="F111" s="15" t="s">
        <v>382</v>
      </c>
      <c r="G111" s="75"/>
      <c r="H111" s="77"/>
      <c r="I111" s="9">
        <f>J111+K111+L111+M111</f>
        <v>3600</v>
      </c>
      <c r="J111" s="9">
        <v>0</v>
      </c>
      <c r="K111" s="9">
        <v>0</v>
      </c>
      <c r="L111" s="9">
        <v>3600</v>
      </c>
      <c r="M111" s="9">
        <v>0</v>
      </c>
      <c r="N111" s="79"/>
      <c r="O111" s="3"/>
    </row>
    <row r="112" spans="1:15" ht="72" customHeight="1" x14ac:dyDescent="0.25">
      <c r="A112" s="156"/>
      <c r="B112" s="79"/>
      <c r="C112" s="79"/>
      <c r="D112" s="79"/>
      <c r="E112" s="79"/>
      <c r="F112" s="15" t="s">
        <v>374</v>
      </c>
      <c r="G112" s="76"/>
      <c r="H112" s="78"/>
      <c r="I112" s="9">
        <f>I110-I111</f>
        <v>1000</v>
      </c>
      <c r="J112" s="9">
        <f>J110-J111</f>
        <v>0</v>
      </c>
      <c r="K112" s="9">
        <f>K110-K111</f>
        <v>0</v>
      </c>
      <c r="L112" s="9">
        <f>L110-L111</f>
        <v>1000</v>
      </c>
      <c r="M112" s="9">
        <f>M110-M111</f>
        <v>0</v>
      </c>
      <c r="N112" s="79"/>
    </row>
    <row r="113" spans="1:15" ht="35.25" customHeight="1" x14ac:dyDescent="0.25">
      <c r="A113" s="156"/>
      <c r="B113" s="73" t="s">
        <v>3</v>
      </c>
      <c r="C113" s="73" t="s">
        <v>287</v>
      </c>
      <c r="D113" s="67" t="s">
        <v>237</v>
      </c>
      <c r="E113" s="68"/>
      <c r="F113" s="35" t="s">
        <v>381</v>
      </c>
      <c r="G113" s="67"/>
      <c r="H113" s="68"/>
      <c r="I113" s="28">
        <f>J113+K113+L113+M113</f>
        <v>52925.899999999994</v>
      </c>
      <c r="J113" s="28">
        <f>J118+J128+J134+J145+J131</f>
        <v>0</v>
      </c>
      <c r="K113" s="28">
        <f>K118+K128+K134+K145+K131</f>
        <v>2898</v>
      </c>
      <c r="L113" s="28">
        <f>L118+L128+L134+L145+L131</f>
        <v>50027.899999999994</v>
      </c>
      <c r="M113" s="28">
        <f>M118+M128+M134+M145+M131</f>
        <v>0</v>
      </c>
      <c r="N113" s="97" t="s">
        <v>243</v>
      </c>
      <c r="O113" s="6"/>
    </row>
    <row r="114" spans="1:15" ht="31.5" x14ac:dyDescent="0.25">
      <c r="A114" s="156"/>
      <c r="B114" s="73"/>
      <c r="C114" s="73"/>
      <c r="D114" s="63"/>
      <c r="E114" s="70"/>
      <c r="F114" s="35" t="s">
        <v>382</v>
      </c>
      <c r="G114" s="102"/>
      <c r="H114" s="70"/>
      <c r="I114" s="44">
        <f>J114+K114+L114+M114</f>
        <v>49066.549999999996</v>
      </c>
      <c r="J114" s="28">
        <f>J119+J129+J135+J146</f>
        <v>0</v>
      </c>
      <c r="K114" s="28">
        <f>K119+K129+K135+K146</f>
        <v>81.45</v>
      </c>
      <c r="L114" s="28">
        <f>L119+L129+L135+L146</f>
        <v>48985.1</v>
      </c>
      <c r="M114" s="28">
        <f>M119+M129+M135+M146</f>
        <v>0</v>
      </c>
      <c r="N114" s="98"/>
      <c r="O114" s="6"/>
    </row>
    <row r="115" spans="1:15" ht="31.5" x14ac:dyDescent="0.25">
      <c r="A115" s="156"/>
      <c r="B115" s="73"/>
      <c r="C115" s="73"/>
      <c r="D115" s="65"/>
      <c r="E115" s="72"/>
      <c r="F115" s="35" t="s">
        <v>374</v>
      </c>
      <c r="G115" s="103"/>
      <c r="H115" s="72"/>
      <c r="I115" s="28">
        <f>K115+L115</f>
        <v>3859.2999999999956</v>
      </c>
      <c r="J115" s="28">
        <f>J113-J114</f>
        <v>0</v>
      </c>
      <c r="K115" s="28">
        <v>2816.5</v>
      </c>
      <c r="L115" s="28">
        <f>L113-L114</f>
        <v>1042.7999999999956</v>
      </c>
      <c r="M115" s="28">
        <f>M113-M114</f>
        <v>0</v>
      </c>
      <c r="N115" s="98"/>
      <c r="O115" s="7"/>
    </row>
    <row r="116" spans="1:15" ht="79.5" customHeight="1" x14ac:dyDescent="0.25">
      <c r="A116" s="156"/>
      <c r="B116" s="73"/>
      <c r="C116" s="73"/>
      <c r="D116" s="34" t="s">
        <v>285</v>
      </c>
      <c r="E116" s="32" t="s">
        <v>19</v>
      </c>
      <c r="F116" s="10" t="s">
        <v>383</v>
      </c>
      <c r="G116" s="10">
        <v>49.35</v>
      </c>
      <c r="H116" s="20">
        <v>59.65</v>
      </c>
      <c r="I116" s="28"/>
      <c r="J116" s="28"/>
      <c r="K116" s="28"/>
      <c r="L116" s="28"/>
      <c r="M116" s="28"/>
      <c r="N116" s="98"/>
    </row>
    <row r="117" spans="1:15" ht="81" customHeight="1" x14ac:dyDescent="0.25">
      <c r="A117" s="156"/>
      <c r="B117" s="73"/>
      <c r="C117" s="73"/>
      <c r="D117" s="34" t="s">
        <v>286</v>
      </c>
      <c r="E117" s="34" t="s">
        <v>19</v>
      </c>
      <c r="F117" s="35" t="s">
        <v>383</v>
      </c>
      <c r="G117" s="34" t="s">
        <v>20</v>
      </c>
      <c r="H117" s="11">
        <v>95.4</v>
      </c>
      <c r="I117" s="28"/>
      <c r="J117" s="28"/>
      <c r="K117" s="28"/>
      <c r="L117" s="28"/>
      <c r="M117" s="28"/>
      <c r="N117" s="98"/>
    </row>
    <row r="118" spans="1:15" ht="33.75" customHeight="1" x14ac:dyDescent="0.25">
      <c r="A118" s="156"/>
      <c r="B118" s="73" t="s">
        <v>77</v>
      </c>
      <c r="C118" s="73" t="s">
        <v>78</v>
      </c>
      <c r="D118" s="111" t="s">
        <v>289</v>
      </c>
      <c r="E118" s="111" t="s">
        <v>30</v>
      </c>
      <c r="F118" s="48" t="s">
        <v>381</v>
      </c>
      <c r="G118" s="146" t="s">
        <v>399</v>
      </c>
      <c r="H118" s="149">
        <v>167.3</v>
      </c>
      <c r="I118" s="28">
        <f>J118+K118+L118+M118</f>
        <v>11946.3</v>
      </c>
      <c r="J118" s="28">
        <f>J121</f>
        <v>0</v>
      </c>
      <c r="K118" s="28">
        <v>2898</v>
      </c>
      <c r="L118" s="28">
        <v>9048.2999999999993</v>
      </c>
      <c r="M118" s="28">
        <v>0</v>
      </c>
      <c r="N118" s="75"/>
      <c r="O118" s="6"/>
    </row>
    <row r="119" spans="1:15" ht="31.5" x14ac:dyDescent="0.25">
      <c r="A119" s="156"/>
      <c r="B119" s="73"/>
      <c r="C119" s="73"/>
      <c r="D119" s="111"/>
      <c r="E119" s="111"/>
      <c r="F119" s="48" t="s">
        <v>382</v>
      </c>
      <c r="G119" s="147"/>
      <c r="H119" s="150"/>
      <c r="I119" s="28">
        <f>J119+K119+L119+M119</f>
        <v>8756.35</v>
      </c>
      <c r="J119" s="28">
        <v>0</v>
      </c>
      <c r="K119" s="28">
        <v>81.45</v>
      </c>
      <c r="L119" s="28">
        <v>8674.9</v>
      </c>
      <c r="M119" s="28">
        <v>0</v>
      </c>
      <c r="N119" s="75"/>
      <c r="O119" s="6"/>
    </row>
    <row r="120" spans="1:15" ht="31.5" x14ac:dyDescent="0.25">
      <c r="A120" s="156"/>
      <c r="B120" s="73"/>
      <c r="C120" s="73"/>
      <c r="D120" s="111"/>
      <c r="E120" s="111"/>
      <c r="F120" s="48" t="s">
        <v>374</v>
      </c>
      <c r="G120" s="148"/>
      <c r="H120" s="151"/>
      <c r="I120" s="28">
        <f>J120+K120+L120+M120</f>
        <v>3189.8999999999996</v>
      </c>
      <c r="J120" s="28">
        <f>J118-J119</f>
        <v>0</v>
      </c>
      <c r="K120" s="28">
        <v>2816.5</v>
      </c>
      <c r="L120" s="28">
        <f>L118-L119</f>
        <v>373.39999999999964</v>
      </c>
      <c r="M120" s="28">
        <f>M118-M119</f>
        <v>0</v>
      </c>
      <c r="N120" s="76"/>
      <c r="O120" s="7"/>
    </row>
    <row r="121" spans="1:15" ht="69.75" customHeight="1" x14ac:dyDescent="0.25">
      <c r="A121" s="156"/>
      <c r="B121" s="29" t="s">
        <v>79</v>
      </c>
      <c r="C121" s="29" t="s">
        <v>291</v>
      </c>
      <c r="D121" s="29" t="s">
        <v>290</v>
      </c>
      <c r="E121" s="29" t="s">
        <v>30</v>
      </c>
      <c r="F121" s="15" t="s">
        <v>383</v>
      </c>
      <c r="G121" s="29" t="s">
        <v>400</v>
      </c>
      <c r="H121" s="16">
        <v>1783</v>
      </c>
      <c r="I121" s="9"/>
      <c r="J121" s="9"/>
      <c r="K121" s="9"/>
      <c r="L121" s="19"/>
      <c r="M121" s="9"/>
      <c r="N121" s="99" t="s">
        <v>80</v>
      </c>
    </row>
    <row r="122" spans="1:15" ht="98.25" customHeight="1" x14ac:dyDescent="0.25">
      <c r="A122" s="156"/>
      <c r="B122" s="29" t="s">
        <v>81</v>
      </c>
      <c r="C122" s="29" t="s">
        <v>82</v>
      </c>
      <c r="D122" s="29" t="s">
        <v>292</v>
      </c>
      <c r="E122" s="29" t="s">
        <v>19</v>
      </c>
      <c r="F122" s="15" t="s">
        <v>383</v>
      </c>
      <c r="G122" s="15">
        <v>25</v>
      </c>
      <c r="H122" s="16">
        <v>25</v>
      </c>
      <c r="I122" s="29"/>
      <c r="J122" s="29"/>
      <c r="K122" s="29"/>
      <c r="L122" s="29"/>
      <c r="M122" s="29"/>
      <c r="N122" s="99"/>
    </row>
    <row r="123" spans="1:15" ht="72.75" customHeight="1" x14ac:dyDescent="0.25">
      <c r="A123" s="156"/>
      <c r="B123" s="29" t="s">
        <v>83</v>
      </c>
      <c r="C123" s="29" t="s">
        <v>293</v>
      </c>
      <c r="D123" s="29" t="s">
        <v>294</v>
      </c>
      <c r="E123" s="29" t="s">
        <v>19</v>
      </c>
      <c r="F123" s="15" t="s">
        <v>383</v>
      </c>
      <c r="G123" s="15">
        <v>15</v>
      </c>
      <c r="H123" s="16">
        <v>15</v>
      </c>
      <c r="I123" s="29"/>
      <c r="J123" s="29"/>
      <c r="K123" s="29"/>
      <c r="L123" s="29"/>
      <c r="M123" s="29"/>
      <c r="N123" s="99"/>
    </row>
    <row r="124" spans="1:15" ht="84" customHeight="1" x14ac:dyDescent="0.25">
      <c r="A124" s="156"/>
      <c r="B124" s="29" t="s">
        <v>84</v>
      </c>
      <c r="C124" s="29" t="s">
        <v>85</v>
      </c>
      <c r="D124" s="29" t="s">
        <v>295</v>
      </c>
      <c r="E124" s="29" t="s">
        <v>19</v>
      </c>
      <c r="F124" s="15" t="s">
        <v>383</v>
      </c>
      <c r="G124" s="29" t="s">
        <v>63</v>
      </c>
      <c r="H124" s="16">
        <v>80</v>
      </c>
      <c r="I124" s="29"/>
      <c r="J124" s="29"/>
      <c r="K124" s="29"/>
      <c r="L124" s="29"/>
      <c r="M124" s="29"/>
      <c r="N124" s="99"/>
    </row>
    <row r="125" spans="1:15" ht="81.75" customHeight="1" x14ac:dyDescent="0.25">
      <c r="A125" s="156"/>
      <c r="B125" s="79" t="s">
        <v>86</v>
      </c>
      <c r="C125" s="79" t="s">
        <v>296</v>
      </c>
      <c r="D125" s="29" t="s">
        <v>297</v>
      </c>
      <c r="E125" s="29" t="s">
        <v>19</v>
      </c>
      <c r="F125" s="15" t="s">
        <v>383</v>
      </c>
      <c r="G125" s="29">
        <v>100</v>
      </c>
      <c r="H125" s="16">
        <v>100</v>
      </c>
      <c r="I125" s="29"/>
      <c r="J125" s="29"/>
      <c r="K125" s="29"/>
      <c r="L125" s="29"/>
      <c r="M125" s="29"/>
      <c r="N125" s="99"/>
    </row>
    <row r="126" spans="1:15" ht="176.25" customHeight="1" x14ac:dyDescent="0.25">
      <c r="A126" s="156"/>
      <c r="B126" s="79"/>
      <c r="C126" s="79"/>
      <c r="D126" s="29" t="s">
        <v>298</v>
      </c>
      <c r="E126" s="29" t="s">
        <v>19</v>
      </c>
      <c r="F126" s="15" t="s">
        <v>383</v>
      </c>
      <c r="G126" s="29">
        <v>100</v>
      </c>
      <c r="H126" s="16">
        <v>100</v>
      </c>
      <c r="I126" s="29"/>
      <c r="J126" s="29"/>
      <c r="K126" s="29"/>
      <c r="L126" s="29"/>
      <c r="M126" s="29"/>
      <c r="N126" s="99"/>
    </row>
    <row r="127" spans="1:15" ht="263.25" customHeight="1" x14ac:dyDescent="0.25">
      <c r="A127" s="156"/>
      <c r="B127" s="79"/>
      <c r="C127" s="79"/>
      <c r="D127" s="29" t="s">
        <v>299</v>
      </c>
      <c r="E127" s="29" t="s">
        <v>19</v>
      </c>
      <c r="F127" s="15" t="s">
        <v>383</v>
      </c>
      <c r="G127" s="29">
        <v>100</v>
      </c>
      <c r="H127" s="16">
        <v>100</v>
      </c>
      <c r="I127" s="29"/>
      <c r="J127" s="29"/>
      <c r="K127" s="29"/>
      <c r="L127" s="29"/>
      <c r="M127" s="29"/>
      <c r="N127" s="99"/>
    </row>
    <row r="128" spans="1:15" ht="37.5" customHeight="1" x14ac:dyDescent="0.25">
      <c r="A128" s="156"/>
      <c r="B128" s="73" t="s">
        <v>232</v>
      </c>
      <c r="C128" s="73" t="s">
        <v>231</v>
      </c>
      <c r="D128" s="73" t="s">
        <v>300</v>
      </c>
      <c r="E128" s="73" t="s">
        <v>19</v>
      </c>
      <c r="F128" s="35" t="s">
        <v>381</v>
      </c>
      <c r="G128" s="89" t="s">
        <v>87</v>
      </c>
      <c r="H128" s="80">
        <v>90</v>
      </c>
      <c r="I128" s="28">
        <f>J128+K128+L128+M128</f>
        <v>16406</v>
      </c>
      <c r="J128" s="28">
        <v>0</v>
      </c>
      <c r="K128" s="28">
        <v>0</v>
      </c>
      <c r="L128" s="28">
        <v>16406</v>
      </c>
      <c r="M128" s="28">
        <v>0</v>
      </c>
      <c r="N128" s="73" t="s">
        <v>243</v>
      </c>
    </row>
    <row r="129" spans="1:15" ht="33" customHeight="1" x14ac:dyDescent="0.25">
      <c r="A129" s="156"/>
      <c r="B129" s="73"/>
      <c r="C129" s="73"/>
      <c r="D129" s="73"/>
      <c r="E129" s="73"/>
      <c r="F129" s="35" t="s">
        <v>382</v>
      </c>
      <c r="G129" s="75"/>
      <c r="H129" s="77"/>
      <c r="I129" s="28">
        <f>J129+K129+L129+M129</f>
        <v>16337.8</v>
      </c>
      <c r="J129" s="28">
        <v>0</v>
      </c>
      <c r="K129" s="28">
        <v>0</v>
      </c>
      <c r="L129" s="28">
        <v>16337.8</v>
      </c>
      <c r="M129" s="28">
        <v>0</v>
      </c>
      <c r="N129" s="73"/>
      <c r="O129" s="6"/>
    </row>
    <row r="130" spans="1:15" ht="83.25" customHeight="1" x14ac:dyDescent="0.25">
      <c r="A130" s="156"/>
      <c r="B130" s="73"/>
      <c r="C130" s="73"/>
      <c r="D130" s="73"/>
      <c r="E130" s="73"/>
      <c r="F130" s="35" t="s">
        <v>374</v>
      </c>
      <c r="G130" s="76"/>
      <c r="H130" s="78"/>
      <c r="I130" s="28">
        <f>I128-I129</f>
        <v>68.200000000000728</v>
      </c>
      <c r="J130" s="28">
        <f>J128-J129</f>
        <v>0</v>
      </c>
      <c r="K130" s="28">
        <f>K128-K129</f>
        <v>0</v>
      </c>
      <c r="L130" s="28">
        <f>L128-L129</f>
        <v>68.200000000000728</v>
      </c>
      <c r="M130" s="28">
        <f>M128-M129</f>
        <v>0</v>
      </c>
      <c r="N130" s="73"/>
    </row>
    <row r="131" spans="1:15" ht="52.5" customHeight="1" x14ac:dyDescent="0.25">
      <c r="A131" s="156"/>
      <c r="B131" s="79" t="s">
        <v>88</v>
      </c>
      <c r="C131" s="79" t="s">
        <v>89</v>
      </c>
      <c r="D131" s="29" t="s">
        <v>301</v>
      </c>
      <c r="E131" s="29" t="s">
        <v>19</v>
      </c>
      <c r="F131" s="15" t="s">
        <v>383</v>
      </c>
      <c r="G131" s="29" t="s">
        <v>20</v>
      </c>
      <c r="H131" s="16">
        <v>95</v>
      </c>
      <c r="I131" s="9"/>
      <c r="J131" s="9"/>
      <c r="K131" s="9"/>
      <c r="L131" s="9"/>
      <c r="M131" s="9"/>
      <c r="N131" s="79" t="s">
        <v>233</v>
      </c>
    </row>
    <row r="132" spans="1:15" ht="41.25" customHeight="1" x14ac:dyDescent="0.25">
      <c r="A132" s="156"/>
      <c r="B132" s="79"/>
      <c r="C132" s="79"/>
      <c r="D132" s="29" t="s">
        <v>302</v>
      </c>
      <c r="E132" s="29" t="s">
        <v>30</v>
      </c>
      <c r="F132" s="15" t="s">
        <v>383</v>
      </c>
      <c r="G132" s="29" t="s">
        <v>401</v>
      </c>
      <c r="H132" s="16">
        <v>6</v>
      </c>
      <c r="I132" s="9"/>
      <c r="J132" s="9"/>
      <c r="K132" s="9"/>
      <c r="L132" s="9"/>
      <c r="M132" s="9"/>
      <c r="N132" s="79"/>
    </row>
    <row r="133" spans="1:15" ht="55.5" customHeight="1" x14ac:dyDescent="0.25">
      <c r="A133" s="156"/>
      <c r="B133" s="29" t="s">
        <v>90</v>
      </c>
      <c r="C133" s="29" t="s">
        <v>91</v>
      </c>
      <c r="D133" s="29" t="s">
        <v>303</v>
      </c>
      <c r="E133" s="29" t="s">
        <v>92</v>
      </c>
      <c r="F133" s="15" t="s">
        <v>383</v>
      </c>
      <c r="G133" s="29" t="s">
        <v>402</v>
      </c>
      <c r="H133" s="16">
        <v>117</v>
      </c>
      <c r="I133" s="9"/>
      <c r="J133" s="9"/>
      <c r="K133" s="9"/>
      <c r="L133" s="9"/>
      <c r="M133" s="9"/>
      <c r="N133" s="79"/>
    </row>
    <row r="134" spans="1:15" ht="52.5" customHeight="1" x14ac:dyDescent="0.25">
      <c r="A134" s="156"/>
      <c r="B134" s="89" t="s">
        <v>93</v>
      </c>
      <c r="C134" s="89" t="s">
        <v>94</v>
      </c>
      <c r="D134" s="61"/>
      <c r="E134" s="68"/>
      <c r="F134" s="35" t="s">
        <v>429</v>
      </c>
      <c r="G134" s="61"/>
      <c r="H134" s="68"/>
      <c r="I134" s="28">
        <f>J134+K134+L134+M134</f>
        <v>743.8</v>
      </c>
      <c r="J134" s="28">
        <v>0</v>
      </c>
      <c r="K134" s="28">
        <v>0</v>
      </c>
      <c r="L134" s="28">
        <v>743.8</v>
      </c>
      <c r="M134" s="28">
        <v>0</v>
      </c>
      <c r="N134" s="89" t="s">
        <v>243</v>
      </c>
    </row>
    <row r="135" spans="1:15" ht="31.5" x14ac:dyDescent="0.25">
      <c r="A135" s="156"/>
      <c r="B135" s="75"/>
      <c r="C135" s="75"/>
      <c r="D135" s="69"/>
      <c r="E135" s="70"/>
      <c r="F135" s="35" t="s">
        <v>382</v>
      </c>
      <c r="G135" s="69"/>
      <c r="H135" s="70"/>
      <c r="I135" s="28">
        <f>J135+K135+L135+M135</f>
        <v>410.5</v>
      </c>
      <c r="J135" s="28">
        <v>0</v>
      </c>
      <c r="K135" s="28">
        <v>0</v>
      </c>
      <c r="L135" s="28">
        <v>410.5</v>
      </c>
      <c r="M135" s="28">
        <v>0</v>
      </c>
      <c r="N135" s="75"/>
    </row>
    <row r="136" spans="1:15" ht="31.5" x14ac:dyDescent="0.25">
      <c r="A136" s="156"/>
      <c r="B136" s="75"/>
      <c r="C136" s="75"/>
      <c r="D136" s="71"/>
      <c r="E136" s="72"/>
      <c r="F136" s="35" t="s">
        <v>374</v>
      </c>
      <c r="G136" s="71"/>
      <c r="H136" s="72"/>
      <c r="I136" s="28">
        <f>I134-I135</f>
        <v>333.29999999999995</v>
      </c>
      <c r="J136" s="28">
        <f>J134-J135</f>
        <v>0</v>
      </c>
      <c r="K136" s="28">
        <f>K134-K135</f>
        <v>0</v>
      </c>
      <c r="L136" s="28">
        <f>L134-L135</f>
        <v>333.29999999999995</v>
      </c>
      <c r="M136" s="28">
        <f>M134-M135</f>
        <v>0</v>
      </c>
      <c r="N136" s="75"/>
    </row>
    <row r="137" spans="1:15" ht="37.5" customHeight="1" x14ac:dyDescent="0.25">
      <c r="A137" s="156"/>
      <c r="B137" s="75"/>
      <c r="C137" s="75"/>
      <c r="D137" s="34" t="s">
        <v>304</v>
      </c>
      <c r="E137" s="34" t="s">
        <v>95</v>
      </c>
      <c r="F137" s="35" t="s">
        <v>383</v>
      </c>
      <c r="G137" s="34" t="s">
        <v>96</v>
      </c>
      <c r="H137" s="11">
        <v>4</v>
      </c>
      <c r="I137" s="28"/>
      <c r="J137" s="28"/>
      <c r="K137" s="28"/>
      <c r="L137" s="28"/>
      <c r="M137" s="28"/>
      <c r="N137" s="75"/>
    </row>
    <row r="138" spans="1:15" ht="69" customHeight="1" x14ac:dyDescent="0.25">
      <c r="A138" s="156"/>
      <c r="B138" s="75"/>
      <c r="C138" s="75"/>
      <c r="D138" s="34" t="s">
        <v>305</v>
      </c>
      <c r="E138" s="34" t="s">
        <v>97</v>
      </c>
      <c r="F138" s="35" t="s">
        <v>383</v>
      </c>
      <c r="G138" s="34" t="s">
        <v>98</v>
      </c>
      <c r="H138" s="11">
        <v>2</v>
      </c>
      <c r="I138" s="21"/>
      <c r="J138" s="21"/>
      <c r="K138" s="21"/>
      <c r="L138" s="21"/>
      <c r="M138" s="21"/>
      <c r="N138" s="75"/>
    </row>
    <row r="139" spans="1:15" ht="72.75" customHeight="1" x14ac:dyDescent="0.25">
      <c r="A139" s="156"/>
      <c r="B139" s="75"/>
      <c r="C139" s="75"/>
      <c r="D139" s="34" t="s">
        <v>306</v>
      </c>
      <c r="E139" s="34" t="s">
        <v>19</v>
      </c>
      <c r="F139" s="35" t="s">
        <v>383</v>
      </c>
      <c r="G139" s="34" t="s">
        <v>378</v>
      </c>
      <c r="H139" s="11">
        <v>65</v>
      </c>
      <c r="I139" s="34"/>
      <c r="J139" s="34"/>
      <c r="K139" s="34"/>
      <c r="L139" s="34"/>
      <c r="M139" s="34"/>
      <c r="N139" s="75"/>
    </row>
    <row r="140" spans="1:15" ht="63" customHeight="1" x14ac:dyDescent="0.25">
      <c r="A140" s="156"/>
      <c r="B140" s="79" t="s">
        <v>99</v>
      </c>
      <c r="C140" s="79" t="s">
        <v>307</v>
      </c>
      <c r="D140" s="29" t="s">
        <v>308</v>
      </c>
      <c r="E140" s="29" t="s">
        <v>101</v>
      </c>
      <c r="F140" s="15" t="s">
        <v>383</v>
      </c>
      <c r="G140" s="29" t="s">
        <v>403</v>
      </c>
      <c r="H140" s="27" t="s">
        <v>425</v>
      </c>
      <c r="I140" s="29"/>
      <c r="J140" s="29"/>
      <c r="K140" s="29"/>
      <c r="L140" s="29"/>
      <c r="M140" s="29"/>
      <c r="N140" s="79" t="s">
        <v>100</v>
      </c>
    </row>
    <row r="141" spans="1:15" ht="89.25" customHeight="1" x14ac:dyDescent="0.25">
      <c r="A141" s="156"/>
      <c r="B141" s="79"/>
      <c r="C141" s="79"/>
      <c r="D141" s="29" t="s">
        <v>309</v>
      </c>
      <c r="E141" s="29" t="s">
        <v>19</v>
      </c>
      <c r="F141" s="15" t="s">
        <v>383</v>
      </c>
      <c r="G141" s="29" t="s">
        <v>404</v>
      </c>
      <c r="H141" s="16">
        <v>62</v>
      </c>
      <c r="I141" s="29"/>
      <c r="J141" s="29"/>
      <c r="K141" s="29"/>
      <c r="L141" s="29"/>
      <c r="M141" s="29"/>
      <c r="N141" s="79"/>
    </row>
    <row r="142" spans="1:15" ht="114" customHeight="1" x14ac:dyDescent="0.25">
      <c r="A142" s="156"/>
      <c r="B142" s="79"/>
      <c r="C142" s="79"/>
      <c r="D142" s="29" t="s">
        <v>310</v>
      </c>
      <c r="E142" s="29" t="s">
        <v>101</v>
      </c>
      <c r="F142" s="15" t="s">
        <v>383</v>
      </c>
      <c r="G142" s="29" t="s">
        <v>405</v>
      </c>
      <c r="H142" s="16" t="s">
        <v>423</v>
      </c>
      <c r="I142" s="29"/>
      <c r="J142" s="29"/>
      <c r="K142" s="29"/>
      <c r="L142" s="29"/>
      <c r="M142" s="29"/>
      <c r="N142" s="79"/>
    </row>
    <row r="143" spans="1:15" ht="102" customHeight="1" x14ac:dyDescent="0.25">
      <c r="A143" s="156"/>
      <c r="B143" s="79"/>
      <c r="C143" s="79"/>
      <c r="D143" s="29" t="s">
        <v>311</v>
      </c>
      <c r="E143" s="29" t="s">
        <v>19</v>
      </c>
      <c r="F143" s="15" t="s">
        <v>383</v>
      </c>
      <c r="G143" s="15">
        <v>100</v>
      </c>
      <c r="H143" s="16">
        <v>100</v>
      </c>
      <c r="I143" s="29"/>
      <c r="J143" s="29"/>
      <c r="K143" s="29"/>
      <c r="L143" s="29"/>
      <c r="M143" s="29"/>
      <c r="N143" s="79"/>
    </row>
    <row r="144" spans="1:15" ht="99" customHeight="1" x14ac:dyDescent="0.25">
      <c r="A144" s="156"/>
      <c r="B144" s="29" t="s">
        <v>102</v>
      </c>
      <c r="C144" s="29" t="s">
        <v>312</v>
      </c>
      <c r="D144" s="29" t="s">
        <v>313</v>
      </c>
      <c r="E144" s="29" t="s">
        <v>19</v>
      </c>
      <c r="F144" s="15" t="s">
        <v>383</v>
      </c>
      <c r="G144" s="29" t="s">
        <v>103</v>
      </c>
      <c r="H144" s="16">
        <v>30</v>
      </c>
      <c r="I144" s="29"/>
      <c r="J144" s="29"/>
      <c r="K144" s="29"/>
      <c r="L144" s="29"/>
      <c r="M144" s="29"/>
      <c r="N144" s="79"/>
    </row>
    <row r="145" spans="1:14" ht="33" customHeight="1" x14ac:dyDescent="0.25">
      <c r="A145" s="156"/>
      <c r="B145" s="73" t="s">
        <v>104</v>
      </c>
      <c r="C145" s="73" t="s">
        <v>253</v>
      </c>
      <c r="D145" s="73" t="s">
        <v>314</v>
      </c>
      <c r="E145" s="73" t="s">
        <v>19</v>
      </c>
      <c r="F145" s="35" t="s">
        <v>381</v>
      </c>
      <c r="G145" s="89" t="s">
        <v>20</v>
      </c>
      <c r="H145" s="80">
        <v>95.4</v>
      </c>
      <c r="I145" s="28">
        <f>J145+K145+L145+M145</f>
        <v>23829.8</v>
      </c>
      <c r="J145" s="28">
        <v>0</v>
      </c>
      <c r="K145" s="28">
        <v>0</v>
      </c>
      <c r="L145" s="28">
        <v>23829.8</v>
      </c>
      <c r="M145" s="28">
        <v>0</v>
      </c>
      <c r="N145" s="73" t="s">
        <v>243</v>
      </c>
    </row>
    <row r="146" spans="1:14" ht="37.5" customHeight="1" x14ac:dyDescent="0.25">
      <c r="A146" s="156"/>
      <c r="B146" s="79"/>
      <c r="C146" s="79"/>
      <c r="D146" s="79"/>
      <c r="E146" s="79"/>
      <c r="F146" s="35" t="s">
        <v>382</v>
      </c>
      <c r="G146" s="75"/>
      <c r="H146" s="77"/>
      <c r="I146" s="28">
        <f>J146+K146+L146+M146</f>
        <v>23561.9</v>
      </c>
      <c r="J146" s="28">
        <v>0</v>
      </c>
      <c r="K146" s="28">
        <v>0</v>
      </c>
      <c r="L146" s="28">
        <v>23561.9</v>
      </c>
      <c r="M146" s="28">
        <v>0</v>
      </c>
      <c r="N146" s="73"/>
    </row>
    <row r="147" spans="1:14" ht="71.25" customHeight="1" x14ac:dyDescent="0.25">
      <c r="A147" s="156"/>
      <c r="B147" s="79"/>
      <c r="C147" s="79"/>
      <c r="D147" s="79"/>
      <c r="E147" s="79"/>
      <c r="F147" s="35" t="s">
        <v>374</v>
      </c>
      <c r="G147" s="76"/>
      <c r="H147" s="78"/>
      <c r="I147" s="28">
        <f>I145-I146</f>
        <v>267.89999999999782</v>
      </c>
      <c r="J147" s="28">
        <f>J145-J146</f>
        <v>0</v>
      </c>
      <c r="K147" s="28">
        <f>K145-K146</f>
        <v>0</v>
      </c>
      <c r="L147" s="28">
        <f>L145-L146</f>
        <v>267.89999999999782</v>
      </c>
      <c r="M147" s="28">
        <f>M145-M146</f>
        <v>0</v>
      </c>
      <c r="N147" s="73"/>
    </row>
    <row r="148" spans="1:14" ht="54" customHeight="1" x14ac:dyDescent="0.25">
      <c r="A148" s="156"/>
      <c r="B148" s="79" t="s">
        <v>105</v>
      </c>
      <c r="C148" s="79" t="s">
        <v>58</v>
      </c>
      <c r="D148" s="29" t="s">
        <v>254</v>
      </c>
      <c r="E148" s="29" t="s">
        <v>19</v>
      </c>
      <c r="F148" s="15" t="s">
        <v>383</v>
      </c>
      <c r="G148" s="29" t="s">
        <v>35</v>
      </c>
      <c r="H148" s="16">
        <v>92.7</v>
      </c>
      <c r="I148" s="29"/>
      <c r="J148" s="29"/>
      <c r="K148" s="29"/>
      <c r="L148" s="29"/>
      <c r="M148" s="29"/>
      <c r="N148" s="79" t="s">
        <v>234</v>
      </c>
    </row>
    <row r="149" spans="1:14" ht="105" customHeight="1" x14ac:dyDescent="0.25">
      <c r="A149" s="156"/>
      <c r="B149" s="79"/>
      <c r="C149" s="79"/>
      <c r="D149" s="29" t="s">
        <v>255</v>
      </c>
      <c r="E149" s="29" t="s">
        <v>67</v>
      </c>
      <c r="F149" s="15" t="s">
        <v>383</v>
      </c>
      <c r="G149" s="29" t="s">
        <v>39</v>
      </c>
      <c r="H149" s="16" t="s">
        <v>39</v>
      </c>
      <c r="I149" s="29"/>
      <c r="J149" s="29"/>
      <c r="K149" s="29"/>
      <c r="L149" s="29"/>
      <c r="M149" s="29"/>
      <c r="N149" s="79"/>
    </row>
    <row r="150" spans="1:14" ht="135" customHeight="1" x14ac:dyDescent="0.25">
      <c r="A150" s="156"/>
      <c r="B150" s="29" t="s">
        <v>106</v>
      </c>
      <c r="C150" s="29" t="s">
        <v>315</v>
      </c>
      <c r="D150" s="29" t="s">
        <v>316</v>
      </c>
      <c r="E150" s="29" t="s">
        <v>19</v>
      </c>
      <c r="F150" s="15" t="s">
        <v>383</v>
      </c>
      <c r="G150" s="15">
        <v>100</v>
      </c>
      <c r="H150" s="16">
        <v>100</v>
      </c>
      <c r="I150" s="29"/>
      <c r="J150" s="29"/>
      <c r="K150" s="29"/>
      <c r="L150" s="29"/>
      <c r="M150" s="29"/>
      <c r="N150" s="79"/>
    </row>
    <row r="151" spans="1:14" ht="31.5" x14ac:dyDescent="0.25">
      <c r="A151" s="156"/>
      <c r="B151" s="73" t="s">
        <v>4</v>
      </c>
      <c r="C151" s="73" t="s">
        <v>317</v>
      </c>
      <c r="D151" s="67" t="s">
        <v>237</v>
      </c>
      <c r="E151" s="68"/>
      <c r="F151" s="35" t="s">
        <v>381</v>
      </c>
      <c r="G151" s="67"/>
      <c r="H151" s="68"/>
      <c r="I151" s="28">
        <f>J151+K151+L151+M151</f>
        <v>60945.9</v>
      </c>
      <c r="J151" s="28">
        <f>J156+J165+J173+J160</f>
        <v>0</v>
      </c>
      <c r="K151" s="28">
        <f>K156+K165+K173+K160</f>
        <v>21067</v>
      </c>
      <c r="L151" s="28">
        <f>L156+L165+L173+L160</f>
        <v>39343.599999999999</v>
      </c>
      <c r="M151" s="28">
        <f>M156+M165+M173+M160</f>
        <v>535.29999999999995</v>
      </c>
      <c r="N151" s="73" t="s">
        <v>247</v>
      </c>
    </row>
    <row r="152" spans="1:14" ht="31.5" x14ac:dyDescent="0.25">
      <c r="A152" s="156"/>
      <c r="B152" s="73"/>
      <c r="C152" s="73"/>
      <c r="D152" s="102"/>
      <c r="E152" s="70"/>
      <c r="F152" s="35" t="s">
        <v>382</v>
      </c>
      <c r="G152" s="69"/>
      <c r="H152" s="70"/>
      <c r="I152" s="44">
        <f>J152+K152+L152+M152</f>
        <v>61163.299999999996</v>
      </c>
      <c r="J152" s="28">
        <f>J157+J161+J166+J174</f>
        <v>0</v>
      </c>
      <c r="K152" s="28">
        <f>K157+K161+K166+K174</f>
        <v>21067</v>
      </c>
      <c r="L152" s="28">
        <f>L157+L161+L166+L174</f>
        <v>38605.599999999999</v>
      </c>
      <c r="M152" s="28">
        <f>M157+M161+M166+M174</f>
        <v>1490.7</v>
      </c>
      <c r="N152" s="73"/>
    </row>
    <row r="153" spans="1:14" ht="31.5" x14ac:dyDescent="0.25">
      <c r="A153" s="156"/>
      <c r="B153" s="73"/>
      <c r="C153" s="73"/>
      <c r="D153" s="103"/>
      <c r="E153" s="72"/>
      <c r="F153" s="35" t="s">
        <v>374</v>
      </c>
      <c r="G153" s="71"/>
      <c r="H153" s="72"/>
      <c r="I153" s="28">
        <f>I151-I152</f>
        <v>-217.39999999999418</v>
      </c>
      <c r="J153" s="28">
        <f>J151-J152</f>
        <v>0</v>
      </c>
      <c r="K153" s="28">
        <f>K151-K152</f>
        <v>0</v>
      </c>
      <c r="L153" s="28">
        <f>L151-L152</f>
        <v>738</v>
      </c>
      <c r="M153" s="37">
        <f>M151-M152</f>
        <v>-955.40000000000009</v>
      </c>
      <c r="N153" s="73"/>
    </row>
    <row r="154" spans="1:14" ht="70.5" customHeight="1" x14ac:dyDescent="0.25">
      <c r="A154" s="156"/>
      <c r="B154" s="73"/>
      <c r="C154" s="73"/>
      <c r="D154" s="34" t="s">
        <v>318</v>
      </c>
      <c r="E154" s="34" t="s">
        <v>19</v>
      </c>
      <c r="F154" s="35" t="s">
        <v>383</v>
      </c>
      <c r="G154" s="47">
        <v>41.98</v>
      </c>
      <c r="H154" s="11">
        <v>49</v>
      </c>
      <c r="I154" s="28"/>
      <c r="J154" s="28"/>
      <c r="K154" s="28"/>
      <c r="L154" s="28"/>
      <c r="M154" s="28"/>
      <c r="N154" s="73"/>
    </row>
    <row r="155" spans="1:14" ht="90" customHeight="1" x14ac:dyDescent="0.25">
      <c r="A155" s="156"/>
      <c r="B155" s="73"/>
      <c r="C155" s="73"/>
      <c r="D155" s="34" t="s">
        <v>286</v>
      </c>
      <c r="E155" s="34" t="s">
        <v>19</v>
      </c>
      <c r="F155" s="35" t="s">
        <v>383</v>
      </c>
      <c r="G155" s="34" t="s">
        <v>20</v>
      </c>
      <c r="H155" s="11">
        <v>100.39</v>
      </c>
      <c r="I155" s="28"/>
      <c r="J155" s="28"/>
      <c r="K155" s="28"/>
      <c r="L155" s="28"/>
      <c r="M155" s="28"/>
      <c r="N155" s="73"/>
    </row>
    <row r="156" spans="1:14" ht="35.25" customHeight="1" x14ac:dyDescent="0.25">
      <c r="A156" s="156"/>
      <c r="B156" s="73" t="s">
        <v>107</v>
      </c>
      <c r="C156" s="73" t="s">
        <v>108</v>
      </c>
      <c r="D156" s="73" t="s">
        <v>109</v>
      </c>
      <c r="E156" s="73" t="s">
        <v>19</v>
      </c>
      <c r="F156" s="35" t="s">
        <v>381</v>
      </c>
      <c r="G156" s="109">
        <v>34</v>
      </c>
      <c r="H156" s="110">
        <v>34</v>
      </c>
      <c r="I156" s="28">
        <f>J156+K156+L156+M156</f>
        <v>711</v>
      </c>
      <c r="J156" s="28">
        <v>0</v>
      </c>
      <c r="K156" s="28">
        <v>0</v>
      </c>
      <c r="L156" s="28">
        <v>711</v>
      </c>
      <c r="M156" s="28">
        <v>0</v>
      </c>
      <c r="N156" s="73"/>
    </row>
    <row r="157" spans="1:14" ht="34.5" customHeight="1" x14ac:dyDescent="0.25">
      <c r="A157" s="156"/>
      <c r="B157" s="79"/>
      <c r="C157" s="79"/>
      <c r="D157" s="79"/>
      <c r="E157" s="79"/>
      <c r="F157" s="35" t="s">
        <v>382</v>
      </c>
      <c r="G157" s="85"/>
      <c r="H157" s="77"/>
      <c r="I157" s="28">
        <f>J157+K157+L157+M157</f>
        <v>711</v>
      </c>
      <c r="J157" s="28">
        <v>0</v>
      </c>
      <c r="K157" s="28">
        <v>0</v>
      </c>
      <c r="L157" s="28">
        <v>711</v>
      </c>
      <c r="M157" s="28">
        <v>0</v>
      </c>
      <c r="N157" s="73"/>
    </row>
    <row r="158" spans="1:14" ht="50.25" customHeight="1" x14ac:dyDescent="0.25">
      <c r="A158" s="156"/>
      <c r="B158" s="79"/>
      <c r="C158" s="79"/>
      <c r="D158" s="79"/>
      <c r="E158" s="79"/>
      <c r="F158" s="35" t="s">
        <v>374</v>
      </c>
      <c r="G158" s="86"/>
      <c r="H158" s="78"/>
      <c r="I158" s="28">
        <f>I156-I157</f>
        <v>0</v>
      </c>
      <c r="J158" s="28">
        <f>J156-J157</f>
        <v>0</v>
      </c>
      <c r="K158" s="28">
        <f>K156-K157</f>
        <v>0</v>
      </c>
      <c r="L158" s="28">
        <f>L156-L157</f>
        <v>0</v>
      </c>
      <c r="M158" s="28">
        <f>M156-M157</f>
        <v>0</v>
      </c>
      <c r="N158" s="73"/>
    </row>
    <row r="159" spans="1:14" ht="123.75" customHeight="1" x14ac:dyDescent="0.25">
      <c r="A159" s="156"/>
      <c r="B159" s="29" t="s">
        <v>236</v>
      </c>
      <c r="C159" s="29" t="s">
        <v>110</v>
      </c>
      <c r="D159" s="49" t="s">
        <v>235</v>
      </c>
      <c r="E159" s="49" t="s">
        <v>30</v>
      </c>
      <c r="F159" s="50" t="s">
        <v>383</v>
      </c>
      <c r="G159" s="49" t="s">
        <v>406</v>
      </c>
      <c r="H159" s="51">
        <v>404.4</v>
      </c>
      <c r="I159" s="9"/>
      <c r="J159" s="9"/>
      <c r="K159" s="9"/>
      <c r="L159" s="9"/>
      <c r="M159" s="9"/>
      <c r="N159" s="29" t="s">
        <v>111</v>
      </c>
    </row>
    <row r="160" spans="1:14" ht="34.5" customHeight="1" x14ac:dyDescent="0.25">
      <c r="A160" s="156"/>
      <c r="B160" s="73" t="s">
        <v>112</v>
      </c>
      <c r="C160" s="73" t="s">
        <v>319</v>
      </c>
      <c r="D160" s="73" t="s">
        <v>320</v>
      </c>
      <c r="E160" s="73" t="s">
        <v>19</v>
      </c>
      <c r="F160" s="35" t="s">
        <v>381</v>
      </c>
      <c r="G160" s="89" t="s">
        <v>407</v>
      </c>
      <c r="H160" s="80">
        <v>82.8</v>
      </c>
      <c r="I160" s="28">
        <f>J160+K160+L160+M160</f>
        <v>25858.1</v>
      </c>
      <c r="J160" s="28">
        <v>0</v>
      </c>
      <c r="K160" s="28">
        <v>21067</v>
      </c>
      <c r="L160" s="28">
        <v>4791.1000000000004</v>
      </c>
      <c r="M160" s="28">
        <v>0</v>
      </c>
      <c r="N160" s="73" t="s">
        <v>247</v>
      </c>
    </row>
    <row r="161" spans="1:14" ht="38.25" customHeight="1" x14ac:dyDescent="0.25">
      <c r="A161" s="156"/>
      <c r="B161" s="79"/>
      <c r="C161" s="73"/>
      <c r="D161" s="73"/>
      <c r="E161" s="73"/>
      <c r="F161" s="35" t="s">
        <v>382</v>
      </c>
      <c r="G161" s="75"/>
      <c r="H161" s="77"/>
      <c r="I161" s="28">
        <f>J161+K161+L161+M161</f>
        <v>25846.9</v>
      </c>
      <c r="J161" s="28">
        <v>0</v>
      </c>
      <c r="K161" s="28">
        <v>21067</v>
      </c>
      <c r="L161" s="28">
        <v>4779.8999999999996</v>
      </c>
      <c r="M161" s="28">
        <v>0</v>
      </c>
      <c r="N161" s="73"/>
    </row>
    <row r="162" spans="1:14" ht="36" customHeight="1" x14ac:dyDescent="0.25">
      <c r="A162" s="156"/>
      <c r="B162" s="79"/>
      <c r="C162" s="73"/>
      <c r="D162" s="73"/>
      <c r="E162" s="73"/>
      <c r="F162" s="35" t="s">
        <v>374</v>
      </c>
      <c r="G162" s="76"/>
      <c r="H162" s="78"/>
      <c r="I162" s="28">
        <f>I160-I161</f>
        <v>11.19999999999709</v>
      </c>
      <c r="J162" s="28">
        <f>J160-J161</f>
        <v>0</v>
      </c>
      <c r="K162" s="28">
        <f>K160-K161</f>
        <v>0</v>
      </c>
      <c r="L162" s="28">
        <f>L160-L161</f>
        <v>11.200000000000728</v>
      </c>
      <c r="M162" s="28">
        <f>M160-M161</f>
        <v>0</v>
      </c>
      <c r="N162" s="73"/>
    </row>
    <row r="163" spans="1:14" ht="117" customHeight="1" x14ac:dyDescent="0.25">
      <c r="A163" s="156"/>
      <c r="B163" s="29" t="s">
        <v>113</v>
      </c>
      <c r="C163" s="29" t="s">
        <v>321</v>
      </c>
      <c r="D163" s="29" t="s">
        <v>322</v>
      </c>
      <c r="E163" s="29" t="s">
        <v>19</v>
      </c>
      <c r="F163" s="15" t="s">
        <v>383</v>
      </c>
      <c r="G163" s="15">
        <v>100</v>
      </c>
      <c r="H163" s="16">
        <v>106.18</v>
      </c>
      <c r="I163" s="9"/>
      <c r="J163" s="9"/>
      <c r="K163" s="9"/>
      <c r="L163" s="9"/>
      <c r="M163" s="9"/>
      <c r="N163" s="79" t="s">
        <v>114</v>
      </c>
    </row>
    <row r="164" spans="1:14" ht="165" customHeight="1" x14ac:dyDescent="0.25">
      <c r="A164" s="156"/>
      <c r="B164" s="29" t="s">
        <v>115</v>
      </c>
      <c r="C164" s="29" t="s">
        <v>116</v>
      </c>
      <c r="D164" s="29" t="s">
        <v>408</v>
      </c>
      <c r="E164" s="29" t="s">
        <v>19</v>
      </c>
      <c r="F164" s="15" t="s">
        <v>383</v>
      </c>
      <c r="G164" s="15">
        <v>100</v>
      </c>
      <c r="H164" s="16">
        <v>104.55</v>
      </c>
      <c r="I164" s="9"/>
      <c r="J164" s="9"/>
      <c r="K164" s="9"/>
      <c r="L164" s="9"/>
      <c r="M164" s="9"/>
      <c r="N164" s="79"/>
    </row>
    <row r="165" spans="1:14" ht="31.5" customHeight="1" x14ac:dyDescent="0.25">
      <c r="A165" s="156"/>
      <c r="B165" s="73" t="s">
        <v>117</v>
      </c>
      <c r="C165" s="73" t="s">
        <v>323</v>
      </c>
      <c r="D165" s="61"/>
      <c r="E165" s="68"/>
      <c r="F165" s="35" t="s">
        <v>381</v>
      </c>
      <c r="G165" s="67"/>
      <c r="H165" s="68"/>
      <c r="I165" s="28">
        <f>J165+K165+L165+M165</f>
        <v>3060.3</v>
      </c>
      <c r="J165" s="28">
        <v>0</v>
      </c>
      <c r="K165" s="28">
        <v>0</v>
      </c>
      <c r="L165" s="28">
        <v>2525</v>
      </c>
      <c r="M165" s="28">
        <v>535.29999999999995</v>
      </c>
      <c r="N165" s="73" t="s">
        <v>247</v>
      </c>
    </row>
    <row r="166" spans="1:14" ht="31.5" x14ac:dyDescent="0.25">
      <c r="A166" s="156"/>
      <c r="B166" s="79"/>
      <c r="C166" s="79"/>
      <c r="D166" s="63"/>
      <c r="E166" s="70"/>
      <c r="F166" s="35" t="s">
        <v>382</v>
      </c>
      <c r="G166" s="102"/>
      <c r="H166" s="70"/>
      <c r="I166" s="28">
        <f>J166+K166+L166+M166</f>
        <v>4015.7</v>
      </c>
      <c r="J166" s="28">
        <v>0</v>
      </c>
      <c r="K166" s="28">
        <v>0</v>
      </c>
      <c r="L166" s="28">
        <v>2525</v>
      </c>
      <c r="M166" s="28">
        <v>1490.7</v>
      </c>
      <c r="N166" s="79"/>
    </row>
    <row r="167" spans="1:14" ht="31.5" x14ac:dyDescent="0.25">
      <c r="A167" s="156"/>
      <c r="B167" s="79"/>
      <c r="C167" s="79"/>
      <c r="D167" s="65"/>
      <c r="E167" s="72"/>
      <c r="F167" s="35" t="s">
        <v>374</v>
      </c>
      <c r="G167" s="103"/>
      <c r="H167" s="72"/>
      <c r="I167" s="28">
        <f>I165-I166</f>
        <v>-955.39999999999964</v>
      </c>
      <c r="J167" s="28">
        <f>J165-J166</f>
        <v>0</v>
      </c>
      <c r="K167" s="28">
        <f>K165-K166</f>
        <v>0</v>
      </c>
      <c r="L167" s="28">
        <f>L165-L166</f>
        <v>0</v>
      </c>
      <c r="M167" s="28">
        <f>M165-M166</f>
        <v>-955.40000000000009</v>
      </c>
      <c r="N167" s="79"/>
    </row>
    <row r="168" spans="1:14" ht="116.25" customHeight="1" x14ac:dyDescent="0.25">
      <c r="A168" s="156"/>
      <c r="B168" s="79"/>
      <c r="C168" s="79"/>
      <c r="D168" s="34" t="s">
        <v>409</v>
      </c>
      <c r="E168" s="34" t="s">
        <v>19</v>
      </c>
      <c r="F168" s="35" t="s">
        <v>383</v>
      </c>
      <c r="G168" s="34" t="s">
        <v>20</v>
      </c>
      <c r="H168" s="11">
        <v>95</v>
      </c>
      <c r="I168" s="28"/>
      <c r="J168" s="28"/>
      <c r="K168" s="28"/>
      <c r="L168" s="28"/>
      <c r="M168" s="28"/>
      <c r="N168" s="79"/>
    </row>
    <row r="169" spans="1:14" ht="102.75" customHeight="1" x14ac:dyDescent="0.25">
      <c r="A169" s="156"/>
      <c r="B169" s="79"/>
      <c r="C169" s="79"/>
      <c r="D169" s="34" t="s">
        <v>410</v>
      </c>
      <c r="E169" s="34" t="s">
        <v>101</v>
      </c>
      <c r="F169" s="35" t="s">
        <v>383</v>
      </c>
      <c r="G169" s="34" t="s">
        <v>411</v>
      </c>
      <c r="H169" s="11">
        <v>2314</v>
      </c>
      <c r="I169" s="28"/>
      <c r="J169" s="28"/>
      <c r="K169" s="28"/>
      <c r="L169" s="28"/>
      <c r="M169" s="28"/>
      <c r="N169" s="79"/>
    </row>
    <row r="170" spans="1:14" ht="118.5" customHeight="1" x14ac:dyDescent="0.25">
      <c r="A170" s="156"/>
      <c r="B170" s="79" t="s">
        <v>118</v>
      </c>
      <c r="C170" s="79" t="s">
        <v>324</v>
      </c>
      <c r="D170" s="29" t="s">
        <v>412</v>
      </c>
      <c r="E170" s="29" t="s">
        <v>19</v>
      </c>
      <c r="F170" s="15" t="s">
        <v>383</v>
      </c>
      <c r="G170" s="29" t="s">
        <v>20</v>
      </c>
      <c r="H170" s="16">
        <v>95</v>
      </c>
      <c r="I170" s="9"/>
      <c r="J170" s="9"/>
      <c r="K170" s="9"/>
      <c r="L170" s="9"/>
      <c r="M170" s="9"/>
      <c r="N170" s="79" t="s">
        <v>119</v>
      </c>
    </row>
    <row r="171" spans="1:14" ht="120.75" customHeight="1" x14ac:dyDescent="0.25">
      <c r="A171" s="156"/>
      <c r="B171" s="79"/>
      <c r="C171" s="79"/>
      <c r="D171" s="29" t="s">
        <v>413</v>
      </c>
      <c r="E171" s="29" t="s">
        <v>19</v>
      </c>
      <c r="F171" s="15" t="s">
        <v>383</v>
      </c>
      <c r="G171" s="29" t="s">
        <v>20</v>
      </c>
      <c r="H171" s="16">
        <v>95</v>
      </c>
      <c r="I171" s="9"/>
      <c r="J171" s="9"/>
      <c r="K171" s="9"/>
      <c r="L171" s="9"/>
      <c r="M171" s="9"/>
      <c r="N171" s="79"/>
    </row>
    <row r="172" spans="1:14" ht="81.75" customHeight="1" x14ac:dyDescent="0.25">
      <c r="A172" s="156"/>
      <c r="B172" s="29" t="s">
        <v>120</v>
      </c>
      <c r="C172" s="29" t="s">
        <v>325</v>
      </c>
      <c r="D172" s="29" t="s">
        <v>414</v>
      </c>
      <c r="E172" s="29" t="s">
        <v>19</v>
      </c>
      <c r="F172" s="15" t="s">
        <v>383</v>
      </c>
      <c r="G172" s="29" t="s">
        <v>415</v>
      </c>
      <c r="H172" s="16">
        <v>21</v>
      </c>
      <c r="I172" s="9"/>
      <c r="J172" s="9"/>
      <c r="K172" s="9"/>
      <c r="L172" s="9"/>
      <c r="M172" s="9"/>
      <c r="N172" s="79"/>
    </row>
    <row r="173" spans="1:14" ht="31.5" customHeight="1" x14ac:dyDescent="0.25">
      <c r="A173" s="156"/>
      <c r="B173" s="89" t="s">
        <v>121</v>
      </c>
      <c r="C173" s="89" t="s">
        <v>253</v>
      </c>
      <c r="D173" s="73" t="s">
        <v>314</v>
      </c>
      <c r="E173" s="73" t="s">
        <v>19</v>
      </c>
      <c r="F173" s="35" t="s">
        <v>381</v>
      </c>
      <c r="G173" s="89" t="s">
        <v>20</v>
      </c>
      <c r="H173" s="80">
        <v>100.39</v>
      </c>
      <c r="I173" s="28">
        <f>J173+K173+L173+M173</f>
        <v>31316.5</v>
      </c>
      <c r="J173" s="28">
        <v>0</v>
      </c>
      <c r="K173" s="28">
        <v>0</v>
      </c>
      <c r="L173" s="28">
        <v>31316.5</v>
      </c>
      <c r="M173" s="28">
        <v>0</v>
      </c>
      <c r="N173" s="89" t="s">
        <v>247</v>
      </c>
    </row>
    <row r="174" spans="1:14" ht="31.5" customHeight="1" x14ac:dyDescent="0.25">
      <c r="A174" s="156"/>
      <c r="B174" s="75"/>
      <c r="C174" s="75"/>
      <c r="D174" s="73"/>
      <c r="E174" s="73"/>
      <c r="F174" s="35" t="s">
        <v>382</v>
      </c>
      <c r="G174" s="75"/>
      <c r="H174" s="77"/>
      <c r="I174" s="28">
        <f>J174+K174+L174+M174</f>
        <v>30589.7</v>
      </c>
      <c r="J174" s="28">
        <v>0</v>
      </c>
      <c r="K174" s="28">
        <v>0</v>
      </c>
      <c r="L174" s="28">
        <v>30589.7</v>
      </c>
      <c r="M174" s="28">
        <v>0</v>
      </c>
      <c r="N174" s="75"/>
    </row>
    <row r="175" spans="1:14" ht="45.75" customHeight="1" x14ac:dyDescent="0.25">
      <c r="A175" s="156"/>
      <c r="B175" s="76"/>
      <c r="C175" s="76"/>
      <c r="D175" s="73"/>
      <c r="E175" s="73"/>
      <c r="F175" s="35" t="s">
        <v>374</v>
      </c>
      <c r="G175" s="76"/>
      <c r="H175" s="78"/>
      <c r="I175" s="28">
        <f>I173-I174</f>
        <v>726.79999999999927</v>
      </c>
      <c r="J175" s="28">
        <f>J173-J174</f>
        <v>0</v>
      </c>
      <c r="K175" s="28">
        <f>K173-K174</f>
        <v>0</v>
      </c>
      <c r="L175" s="28">
        <f>L173-L174</f>
        <v>726.79999999999927</v>
      </c>
      <c r="M175" s="28">
        <f>M173-M174</f>
        <v>0</v>
      </c>
      <c r="N175" s="76"/>
    </row>
    <row r="176" spans="1:14" ht="55.5" customHeight="1" x14ac:dyDescent="0.25">
      <c r="A176" s="156"/>
      <c r="B176" s="79" t="s">
        <v>122</v>
      </c>
      <c r="C176" s="79" t="s">
        <v>58</v>
      </c>
      <c r="D176" s="29" t="s">
        <v>254</v>
      </c>
      <c r="E176" s="29" t="s">
        <v>19</v>
      </c>
      <c r="F176" s="15" t="s">
        <v>383</v>
      </c>
      <c r="G176" s="29" t="s">
        <v>20</v>
      </c>
      <c r="H176" s="16">
        <v>98.78</v>
      </c>
      <c r="I176" s="9"/>
      <c r="J176" s="9"/>
      <c r="K176" s="9"/>
      <c r="L176" s="9"/>
      <c r="M176" s="9"/>
      <c r="N176" s="79" t="s">
        <v>248</v>
      </c>
    </row>
    <row r="177" spans="1:14" ht="96" customHeight="1" x14ac:dyDescent="0.25">
      <c r="A177" s="156"/>
      <c r="B177" s="79"/>
      <c r="C177" s="79"/>
      <c r="D177" s="29" t="s">
        <v>255</v>
      </c>
      <c r="E177" s="29" t="s">
        <v>67</v>
      </c>
      <c r="F177" s="15" t="s">
        <v>383</v>
      </c>
      <c r="G177" s="29" t="s">
        <v>39</v>
      </c>
      <c r="H177" s="16" t="s">
        <v>39</v>
      </c>
      <c r="I177" s="9"/>
      <c r="J177" s="9"/>
      <c r="K177" s="9"/>
      <c r="L177" s="9"/>
      <c r="M177" s="9"/>
      <c r="N177" s="79"/>
    </row>
    <row r="178" spans="1:14" ht="143.25" customHeight="1" x14ac:dyDescent="0.25">
      <c r="A178" s="156"/>
      <c r="B178" s="29" t="s">
        <v>123</v>
      </c>
      <c r="C178" s="29" t="s">
        <v>315</v>
      </c>
      <c r="D178" s="29" t="s">
        <v>316</v>
      </c>
      <c r="E178" s="29" t="s">
        <v>19</v>
      </c>
      <c r="F178" s="15" t="s">
        <v>383</v>
      </c>
      <c r="G178" s="15">
        <v>100</v>
      </c>
      <c r="H178" s="16">
        <v>100</v>
      </c>
      <c r="I178" s="29"/>
      <c r="J178" s="29"/>
      <c r="K178" s="29"/>
      <c r="L178" s="29"/>
      <c r="M178" s="29"/>
      <c r="N178" s="79"/>
    </row>
    <row r="179" spans="1:14" ht="31.5" x14ac:dyDescent="0.25">
      <c r="A179" s="156"/>
      <c r="B179" s="73" t="s">
        <v>5</v>
      </c>
      <c r="C179" s="73" t="s">
        <v>326</v>
      </c>
      <c r="D179" s="67" t="s">
        <v>237</v>
      </c>
      <c r="E179" s="68"/>
      <c r="F179" s="35" t="s">
        <v>381</v>
      </c>
      <c r="G179" s="67"/>
      <c r="H179" s="68"/>
      <c r="I179" s="36">
        <f>J179+K179+L179+M179</f>
        <v>1098687.3754400001</v>
      </c>
      <c r="J179" s="36">
        <f>J184+J193+J222+J241+J228</f>
        <v>179692.71145999999</v>
      </c>
      <c r="K179" s="36">
        <f>K184+K193+K1+K222+K241+K228</f>
        <v>347867.67226000002</v>
      </c>
      <c r="L179" s="36">
        <f>L184+L193+L222+L241+L228</f>
        <v>571126.99172000005</v>
      </c>
      <c r="M179" s="36">
        <f t="shared" ref="M179" si="6">M184+M193+M222+M241+M232+M235</f>
        <v>0</v>
      </c>
      <c r="N179" s="73" t="s">
        <v>246</v>
      </c>
    </row>
    <row r="180" spans="1:14" ht="31.5" x14ac:dyDescent="0.25">
      <c r="A180" s="156"/>
      <c r="B180" s="73"/>
      <c r="C180" s="73"/>
      <c r="D180" s="102"/>
      <c r="E180" s="70"/>
      <c r="F180" s="35" t="s">
        <v>382</v>
      </c>
      <c r="G180" s="102"/>
      <c r="H180" s="70"/>
      <c r="I180" s="44">
        <f>J180+K180+L180+M180</f>
        <v>1011141.84488</v>
      </c>
      <c r="J180" s="36">
        <f>J185+J194+J223+J229+J242</f>
        <v>186925.04446</v>
      </c>
      <c r="K180" s="36">
        <f>K185+K194+K223+K229+K242</f>
        <v>342089.21503000002</v>
      </c>
      <c r="L180" s="36">
        <f>L185+L194+L223+L229+L242</f>
        <v>482127.58538999991</v>
      </c>
      <c r="M180" s="36">
        <f>M185+M194+M223+M229+M242</f>
        <v>0</v>
      </c>
      <c r="N180" s="84"/>
    </row>
    <row r="181" spans="1:14" ht="31.5" x14ac:dyDescent="0.25">
      <c r="A181" s="156"/>
      <c r="B181" s="73"/>
      <c r="C181" s="73"/>
      <c r="D181" s="103"/>
      <c r="E181" s="72"/>
      <c r="F181" s="35" t="s">
        <v>374</v>
      </c>
      <c r="G181" s="103"/>
      <c r="H181" s="72"/>
      <c r="I181" s="36">
        <f>I179-I180</f>
        <v>87545.530560000101</v>
      </c>
      <c r="J181" s="36">
        <f>J179-J180</f>
        <v>-7232.3330000000133</v>
      </c>
      <c r="K181" s="36">
        <f>K179-K180</f>
        <v>5778.45723</v>
      </c>
      <c r="L181" s="36">
        <f>L179-L180</f>
        <v>88999.406330000143</v>
      </c>
      <c r="M181" s="36">
        <f>M179-M180</f>
        <v>0</v>
      </c>
      <c r="N181" s="84"/>
    </row>
    <row r="182" spans="1:14" ht="95.25" customHeight="1" x14ac:dyDescent="0.25">
      <c r="A182" s="156"/>
      <c r="B182" s="73"/>
      <c r="C182" s="73"/>
      <c r="D182" s="34" t="s">
        <v>327</v>
      </c>
      <c r="E182" s="34" t="s">
        <v>19</v>
      </c>
      <c r="F182" s="35" t="s">
        <v>383</v>
      </c>
      <c r="G182" s="35">
        <v>69.349999999999994</v>
      </c>
      <c r="H182" s="11">
        <v>59.75</v>
      </c>
      <c r="I182" s="28"/>
      <c r="J182" s="28"/>
      <c r="K182" s="28"/>
      <c r="L182" s="28"/>
      <c r="M182" s="28"/>
      <c r="N182" s="84"/>
    </row>
    <row r="183" spans="1:14" ht="85.5" customHeight="1" x14ac:dyDescent="0.25">
      <c r="A183" s="156"/>
      <c r="B183" s="73"/>
      <c r="C183" s="73"/>
      <c r="D183" s="34" t="s">
        <v>328</v>
      </c>
      <c r="E183" s="34" t="s">
        <v>19</v>
      </c>
      <c r="F183" s="35" t="s">
        <v>383</v>
      </c>
      <c r="G183" s="34" t="s">
        <v>20</v>
      </c>
      <c r="H183" s="11">
        <v>95.86</v>
      </c>
      <c r="I183" s="28"/>
      <c r="J183" s="28"/>
      <c r="K183" s="28"/>
      <c r="L183" s="28"/>
      <c r="M183" s="28"/>
      <c r="N183" s="84"/>
    </row>
    <row r="184" spans="1:14" ht="36.75" customHeight="1" x14ac:dyDescent="0.25">
      <c r="A184" s="156"/>
      <c r="B184" s="73" t="s">
        <v>124</v>
      </c>
      <c r="C184" s="73" t="s">
        <v>329</v>
      </c>
      <c r="D184" s="67"/>
      <c r="E184" s="68"/>
      <c r="F184" s="35" t="s">
        <v>381</v>
      </c>
      <c r="G184" s="67"/>
      <c r="H184" s="68"/>
      <c r="I184" s="28">
        <f>J184+K184+L184+M184</f>
        <v>181419.02817000001</v>
      </c>
      <c r="J184" s="28">
        <v>33485.411460000003</v>
      </c>
      <c r="K184" s="28">
        <v>116829.68311</v>
      </c>
      <c r="L184" s="28">
        <v>31103.9336</v>
      </c>
      <c r="M184" s="28">
        <v>0</v>
      </c>
      <c r="N184" s="84"/>
    </row>
    <row r="185" spans="1:14" ht="28.5" customHeight="1" x14ac:dyDescent="0.25">
      <c r="A185" s="156"/>
      <c r="B185" s="125"/>
      <c r="C185" s="125"/>
      <c r="D185" s="87"/>
      <c r="E185" s="70"/>
      <c r="F185" s="35" t="s">
        <v>382</v>
      </c>
      <c r="G185" s="87"/>
      <c r="H185" s="70"/>
      <c r="I185" s="28">
        <f>J185+K185+L185+M185</f>
        <v>179938.60503000001</v>
      </c>
      <c r="J185" s="28">
        <v>33485.411460000003</v>
      </c>
      <c r="K185" s="28">
        <v>115688.23347000001</v>
      </c>
      <c r="L185" s="28">
        <v>30764.9601</v>
      </c>
      <c r="M185" s="28">
        <v>0</v>
      </c>
      <c r="N185" s="84"/>
    </row>
    <row r="186" spans="1:14" ht="33.75" customHeight="1" x14ac:dyDescent="0.25">
      <c r="A186" s="156"/>
      <c r="B186" s="125"/>
      <c r="C186" s="125"/>
      <c r="D186" s="88"/>
      <c r="E186" s="72"/>
      <c r="F186" s="35" t="s">
        <v>374</v>
      </c>
      <c r="G186" s="88"/>
      <c r="H186" s="72"/>
      <c r="I186" s="28">
        <f>I184-I185</f>
        <v>1480.423139999999</v>
      </c>
      <c r="J186" s="28">
        <f>J184-J185</f>
        <v>0</v>
      </c>
      <c r="K186" s="21">
        <f>K184-K185</f>
        <v>1141.4496399999916</v>
      </c>
      <c r="L186" s="21">
        <f>L184-L185</f>
        <v>338.97350000000006</v>
      </c>
      <c r="M186" s="28">
        <f>M184-M185</f>
        <v>0</v>
      </c>
      <c r="N186" s="84"/>
    </row>
    <row r="187" spans="1:14" ht="99" customHeight="1" x14ac:dyDescent="0.25">
      <c r="A187" s="156"/>
      <c r="B187" s="125"/>
      <c r="C187" s="125"/>
      <c r="D187" s="34" t="s">
        <v>330</v>
      </c>
      <c r="E187" s="34" t="s">
        <v>125</v>
      </c>
      <c r="F187" s="35" t="s">
        <v>383</v>
      </c>
      <c r="G187" s="34" t="s">
        <v>416</v>
      </c>
      <c r="H187" s="11" t="s">
        <v>424</v>
      </c>
      <c r="I187" s="28"/>
      <c r="J187" s="28"/>
      <c r="K187" s="28"/>
      <c r="L187" s="28"/>
      <c r="M187" s="28"/>
      <c r="N187" s="84"/>
    </row>
    <row r="188" spans="1:14" ht="54.75" customHeight="1" x14ac:dyDescent="0.25">
      <c r="A188" s="156"/>
      <c r="B188" s="125"/>
      <c r="C188" s="125"/>
      <c r="D188" s="34" t="s">
        <v>331</v>
      </c>
      <c r="E188" s="34" t="s">
        <v>30</v>
      </c>
      <c r="F188" s="35" t="s">
        <v>383</v>
      </c>
      <c r="G188" s="34" t="s">
        <v>103</v>
      </c>
      <c r="H188" s="11">
        <v>30</v>
      </c>
      <c r="I188" s="28"/>
      <c r="J188" s="28"/>
      <c r="K188" s="28"/>
      <c r="L188" s="28"/>
      <c r="M188" s="28"/>
      <c r="N188" s="84"/>
    </row>
    <row r="189" spans="1:14" ht="100.5" customHeight="1" x14ac:dyDescent="0.25">
      <c r="A189" s="156"/>
      <c r="B189" s="30" t="s">
        <v>126</v>
      </c>
      <c r="C189" s="30" t="s">
        <v>127</v>
      </c>
      <c r="D189" s="29" t="s">
        <v>332</v>
      </c>
      <c r="E189" s="29" t="s">
        <v>19</v>
      </c>
      <c r="F189" s="15" t="s">
        <v>383</v>
      </c>
      <c r="G189" s="29" t="s">
        <v>417</v>
      </c>
      <c r="H189" s="16">
        <v>59</v>
      </c>
      <c r="I189" s="9"/>
      <c r="J189" s="9"/>
      <c r="K189" s="9"/>
      <c r="L189" s="9"/>
      <c r="M189" s="9"/>
      <c r="N189" s="74" t="s">
        <v>128</v>
      </c>
    </row>
    <row r="190" spans="1:14" ht="96" customHeight="1" x14ac:dyDescent="0.25">
      <c r="A190" s="156"/>
      <c r="B190" s="29" t="s">
        <v>129</v>
      </c>
      <c r="C190" s="29" t="s">
        <v>130</v>
      </c>
      <c r="D190" s="29" t="s">
        <v>333</v>
      </c>
      <c r="E190" s="29" t="s">
        <v>19</v>
      </c>
      <c r="F190" s="15" t="s">
        <v>383</v>
      </c>
      <c r="G190" s="29" t="s">
        <v>131</v>
      </c>
      <c r="H190" s="16">
        <v>57</v>
      </c>
      <c r="I190" s="9"/>
      <c r="J190" s="9"/>
      <c r="K190" s="9"/>
      <c r="L190" s="9"/>
      <c r="M190" s="9"/>
      <c r="N190" s="75"/>
    </row>
    <row r="191" spans="1:14" ht="74.25" customHeight="1" x14ac:dyDescent="0.25">
      <c r="A191" s="156"/>
      <c r="B191" s="79" t="s">
        <v>132</v>
      </c>
      <c r="C191" s="79" t="s">
        <v>133</v>
      </c>
      <c r="D191" s="29" t="s">
        <v>334</v>
      </c>
      <c r="E191" s="29" t="s">
        <v>19</v>
      </c>
      <c r="F191" s="15" t="s">
        <v>383</v>
      </c>
      <c r="G191" s="15">
        <v>21.05</v>
      </c>
      <c r="H191" s="16">
        <v>21.05</v>
      </c>
      <c r="I191" s="9"/>
      <c r="J191" s="9"/>
      <c r="K191" s="9"/>
      <c r="L191" s="9"/>
      <c r="M191" s="9"/>
      <c r="N191" s="75"/>
    </row>
    <row r="192" spans="1:14" ht="86.25" customHeight="1" x14ac:dyDescent="0.25">
      <c r="A192" s="156"/>
      <c r="B192" s="79"/>
      <c r="C192" s="79"/>
      <c r="D192" s="29" t="s">
        <v>335</v>
      </c>
      <c r="E192" s="29" t="s">
        <v>30</v>
      </c>
      <c r="F192" s="15" t="s">
        <v>383</v>
      </c>
      <c r="G192" s="15">
        <v>1</v>
      </c>
      <c r="H192" s="16">
        <v>1</v>
      </c>
      <c r="I192" s="9"/>
      <c r="J192" s="9"/>
      <c r="K192" s="9"/>
      <c r="L192" s="9"/>
      <c r="M192" s="9"/>
      <c r="N192" s="75"/>
    </row>
    <row r="193" spans="1:14" ht="31.5" customHeight="1" x14ac:dyDescent="0.25">
      <c r="A193" s="156"/>
      <c r="B193" s="89" t="s">
        <v>134</v>
      </c>
      <c r="C193" s="89" t="s">
        <v>336</v>
      </c>
      <c r="D193" s="67"/>
      <c r="E193" s="68"/>
      <c r="F193" s="35" t="s">
        <v>381</v>
      </c>
      <c r="G193" s="159"/>
      <c r="H193" s="68"/>
      <c r="I193" s="28">
        <f>J193+K193+L193+M193</f>
        <v>25736.00387</v>
      </c>
      <c r="J193" s="28">
        <v>0</v>
      </c>
      <c r="K193" s="28">
        <v>3371.6703400000001</v>
      </c>
      <c r="L193" s="28">
        <v>22364.33353</v>
      </c>
      <c r="M193" s="28">
        <v>0</v>
      </c>
      <c r="N193" s="89" t="s">
        <v>246</v>
      </c>
    </row>
    <row r="194" spans="1:14" ht="34.5" customHeight="1" x14ac:dyDescent="0.25">
      <c r="A194" s="156"/>
      <c r="B194" s="152"/>
      <c r="C194" s="152"/>
      <c r="D194" s="87"/>
      <c r="E194" s="70"/>
      <c r="F194" s="35" t="s">
        <v>382</v>
      </c>
      <c r="G194" s="162"/>
      <c r="H194" s="70"/>
      <c r="I194" s="28">
        <f>J194+K194+L194+M194</f>
        <v>23811.523720000001</v>
      </c>
      <c r="J194" s="28">
        <v>0</v>
      </c>
      <c r="K194" s="28">
        <v>3371.6703400000001</v>
      </c>
      <c r="L194" s="28">
        <v>20439.85338</v>
      </c>
      <c r="M194" s="28">
        <v>0</v>
      </c>
      <c r="N194" s="75"/>
    </row>
    <row r="195" spans="1:14" ht="36" customHeight="1" x14ac:dyDescent="0.25">
      <c r="A195" s="156"/>
      <c r="B195" s="152"/>
      <c r="C195" s="152"/>
      <c r="D195" s="88"/>
      <c r="E195" s="72"/>
      <c r="F195" s="35" t="s">
        <v>374</v>
      </c>
      <c r="G195" s="163"/>
      <c r="H195" s="72"/>
      <c r="I195" s="28">
        <f>I193-I194</f>
        <v>1924.4801499999994</v>
      </c>
      <c r="J195" s="28">
        <f>J193-J194</f>
        <v>0</v>
      </c>
      <c r="K195" s="28">
        <f>K193-K194</f>
        <v>0</v>
      </c>
      <c r="L195" s="28">
        <f>L193-L194</f>
        <v>1924.4801499999994</v>
      </c>
      <c r="M195" s="28">
        <f>M194-M193</f>
        <v>0</v>
      </c>
      <c r="N195" s="75"/>
    </row>
    <row r="196" spans="1:14" ht="96.75" customHeight="1" x14ac:dyDescent="0.25">
      <c r="A196" s="156"/>
      <c r="B196" s="152"/>
      <c r="C196" s="152"/>
      <c r="D196" s="34" t="s">
        <v>337</v>
      </c>
      <c r="E196" s="34" t="s">
        <v>19</v>
      </c>
      <c r="F196" s="35" t="s">
        <v>383</v>
      </c>
      <c r="G196" s="35">
        <v>100</v>
      </c>
      <c r="H196" s="11">
        <v>100</v>
      </c>
      <c r="I196" s="28"/>
      <c r="J196" s="28"/>
      <c r="K196" s="28"/>
      <c r="L196" s="28"/>
      <c r="M196" s="28"/>
      <c r="N196" s="75"/>
    </row>
    <row r="197" spans="1:14" ht="63.75" customHeight="1" x14ac:dyDescent="0.25">
      <c r="A197" s="156"/>
      <c r="B197" s="152"/>
      <c r="C197" s="152"/>
      <c r="D197" s="34" t="s">
        <v>338</v>
      </c>
      <c r="E197" s="34" t="s">
        <v>135</v>
      </c>
      <c r="F197" s="35" t="s">
        <v>383</v>
      </c>
      <c r="G197" s="22">
        <v>0.29330000000000001</v>
      </c>
      <c r="H197" s="23">
        <v>0.29330000000000001</v>
      </c>
      <c r="I197" s="28"/>
      <c r="J197" s="28"/>
      <c r="K197" s="28"/>
      <c r="L197" s="28"/>
      <c r="M197" s="28"/>
      <c r="N197" s="75"/>
    </row>
    <row r="198" spans="1:14" ht="110.25" x14ac:dyDescent="0.25">
      <c r="A198" s="156"/>
      <c r="B198" s="74" t="s">
        <v>136</v>
      </c>
      <c r="C198" s="74" t="s">
        <v>137</v>
      </c>
      <c r="D198" s="29" t="s">
        <v>339</v>
      </c>
      <c r="E198" s="153"/>
      <c r="F198" s="154"/>
      <c r="G198" s="154"/>
      <c r="H198" s="154"/>
      <c r="I198" s="154"/>
      <c r="J198" s="154"/>
      <c r="K198" s="154"/>
      <c r="L198" s="154"/>
      <c r="M198" s="155"/>
      <c r="N198" s="74" t="s">
        <v>138</v>
      </c>
    </row>
    <row r="199" spans="1:14" ht="33" customHeight="1" x14ac:dyDescent="0.25">
      <c r="A199" s="156"/>
      <c r="B199" s="75"/>
      <c r="C199" s="75"/>
      <c r="D199" s="29" t="s">
        <v>139</v>
      </c>
      <c r="E199" s="29" t="s">
        <v>140</v>
      </c>
      <c r="F199" s="15" t="s">
        <v>383</v>
      </c>
      <c r="G199" s="29" t="s">
        <v>141</v>
      </c>
      <c r="H199" s="16">
        <v>585.79999999999995</v>
      </c>
      <c r="I199" s="9"/>
      <c r="J199" s="9"/>
      <c r="K199" s="9"/>
      <c r="L199" s="9"/>
      <c r="M199" s="9"/>
      <c r="N199" s="75"/>
    </row>
    <row r="200" spans="1:14" ht="26.25" customHeight="1" x14ac:dyDescent="0.25">
      <c r="A200" s="156"/>
      <c r="B200" s="75"/>
      <c r="C200" s="75"/>
      <c r="D200" s="29" t="s">
        <v>142</v>
      </c>
      <c r="E200" s="29" t="s">
        <v>143</v>
      </c>
      <c r="F200" s="15" t="s">
        <v>383</v>
      </c>
      <c r="G200" s="29" t="s">
        <v>144</v>
      </c>
      <c r="H200" s="16">
        <v>0.2</v>
      </c>
      <c r="I200" s="9"/>
      <c r="J200" s="9"/>
      <c r="K200" s="9"/>
      <c r="L200" s="9"/>
      <c r="M200" s="9"/>
      <c r="N200" s="75"/>
    </row>
    <row r="201" spans="1:14" ht="31.5" x14ac:dyDescent="0.25">
      <c r="A201" s="156"/>
      <c r="B201" s="75"/>
      <c r="C201" s="75"/>
      <c r="D201" s="29" t="s">
        <v>145</v>
      </c>
      <c r="E201" s="29" t="s">
        <v>146</v>
      </c>
      <c r="F201" s="15" t="s">
        <v>383</v>
      </c>
      <c r="G201" s="29" t="s">
        <v>147</v>
      </c>
      <c r="H201" s="16">
        <v>52</v>
      </c>
      <c r="I201" s="9"/>
      <c r="J201" s="9"/>
      <c r="K201" s="9"/>
      <c r="L201" s="9"/>
      <c r="M201" s="9"/>
      <c r="N201" s="75"/>
    </row>
    <row r="202" spans="1:14" ht="31.5" x14ac:dyDescent="0.25">
      <c r="A202" s="156"/>
      <c r="B202" s="75"/>
      <c r="C202" s="75"/>
      <c r="D202" s="29" t="s">
        <v>148</v>
      </c>
      <c r="E202" s="29" t="s">
        <v>146</v>
      </c>
      <c r="F202" s="15" t="s">
        <v>383</v>
      </c>
      <c r="G202" s="29" t="s">
        <v>149</v>
      </c>
      <c r="H202" s="16">
        <v>108.8</v>
      </c>
      <c r="I202" s="9"/>
      <c r="J202" s="9"/>
      <c r="K202" s="9"/>
      <c r="L202" s="9"/>
      <c r="M202" s="9"/>
      <c r="N202" s="75"/>
    </row>
    <row r="203" spans="1:14" ht="120" customHeight="1" x14ac:dyDescent="0.25">
      <c r="A203" s="156"/>
      <c r="B203" s="75"/>
      <c r="C203" s="75"/>
      <c r="D203" s="29" t="s">
        <v>340</v>
      </c>
      <c r="E203" s="153"/>
      <c r="F203" s="154"/>
      <c r="G203" s="154"/>
      <c r="H203" s="154"/>
      <c r="I203" s="154"/>
      <c r="J203" s="154"/>
      <c r="K203" s="154"/>
      <c r="L203" s="154"/>
      <c r="M203" s="155"/>
      <c r="N203" s="75"/>
    </row>
    <row r="204" spans="1:14" ht="31.5" x14ac:dyDescent="0.25">
      <c r="A204" s="156"/>
      <c r="B204" s="75"/>
      <c r="C204" s="75"/>
      <c r="D204" s="29" t="s">
        <v>150</v>
      </c>
      <c r="E204" s="29" t="s">
        <v>140</v>
      </c>
      <c r="F204" s="15" t="s">
        <v>383</v>
      </c>
      <c r="G204" s="29" t="s">
        <v>151</v>
      </c>
      <c r="H204" s="16">
        <v>433</v>
      </c>
      <c r="I204" s="9"/>
      <c r="J204" s="9"/>
      <c r="K204" s="9"/>
      <c r="L204" s="9"/>
      <c r="M204" s="9"/>
      <c r="N204" s="75"/>
    </row>
    <row r="205" spans="1:14" ht="31.5" x14ac:dyDescent="0.25">
      <c r="A205" s="156"/>
      <c r="B205" s="75"/>
      <c r="C205" s="75"/>
      <c r="D205" s="30" t="s">
        <v>152</v>
      </c>
      <c r="E205" s="30" t="s">
        <v>143</v>
      </c>
      <c r="F205" s="15" t="s">
        <v>383</v>
      </c>
      <c r="G205" s="29" t="s">
        <v>153</v>
      </c>
      <c r="H205" s="16">
        <v>0.25</v>
      </c>
      <c r="I205" s="9"/>
      <c r="J205" s="9"/>
      <c r="K205" s="9"/>
      <c r="L205" s="9"/>
      <c r="M205" s="9"/>
      <c r="N205" s="75"/>
    </row>
    <row r="206" spans="1:14" ht="31.5" x14ac:dyDescent="0.25">
      <c r="A206" s="156"/>
      <c r="B206" s="75"/>
      <c r="C206" s="75"/>
      <c r="D206" s="29" t="s">
        <v>145</v>
      </c>
      <c r="E206" s="29" t="s">
        <v>146</v>
      </c>
      <c r="F206" s="15" t="s">
        <v>383</v>
      </c>
      <c r="G206" s="29" t="s">
        <v>154</v>
      </c>
      <c r="H206" s="16">
        <v>34</v>
      </c>
      <c r="I206" s="9"/>
      <c r="J206" s="9"/>
      <c r="K206" s="9"/>
      <c r="L206" s="9"/>
      <c r="M206" s="9"/>
      <c r="N206" s="75"/>
    </row>
    <row r="207" spans="1:14" ht="31.5" x14ac:dyDescent="0.25">
      <c r="A207" s="156"/>
      <c r="B207" s="75"/>
      <c r="C207" s="75"/>
      <c r="D207" s="29" t="s">
        <v>155</v>
      </c>
      <c r="E207" s="29" t="s">
        <v>146</v>
      </c>
      <c r="F207" s="15" t="s">
        <v>383</v>
      </c>
      <c r="G207" s="29" t="s">
        <v>156</v>
      </c>
      <c r="H207" s="16">
        <v>100</v>
      </c>
      <c r="I207" s="9"/>
      <c r="J207" s="9"/>
      <c r="K207" s="9"/>
      <c r="L207" s="9"/>
      <c r="M207" s="9"/>
      <c r="N207" s="75"/>
    </row>
    <row r="208" spans="1:14" ht="150" customHeight="1" x14ac:dyDescent="0.25">
      <c r="A208" s="156"/>
      <c r="B208" s="75"/>
      <c r="C208" s="75"/>
      <c r="D208" s="29" t="s">
        <v>341</v>
      </c>
      <c r="E208" s="153"/>
      <c r="F208" s="154"/>
      <c r="G208" s="154"/>
      <c r="H208" s="154"/>
      <c r="I208" s="154"/>
      <c r="J208" s="154"/>
      <c r="K208" s="154"/>
      <c r="L208" s="154"/>
      <c r="M208" s="155"/>
      <c r="N208" s="75"/>
    </row>
    <row r="209" spans="1:14" ht="31.5" x14ac:dyDescent="0.25">
      <c r="A209" s="156"/>
      <c r="B209" s="75"/>
      <c r="C209" s="75"/>
      <c r="D209" s="29" t="s">
        <v>150</v>
      </c>
      <c r="E209" s="29" t="s">
        <v>140</v>
      </c>
      <c r="F209" s="15" t="s">
        <v>383</v>
      </c>
      <c r="G209" s="29" t="s">
        <v>157</v>
      </c>
      <c r="H209" s="16">
        <v>59</v>
      </c>
      <c r="I209" s="9"/>
      <c r="J209" s="9"/>
      <c r="K209" s="9"/>
      <c r="L209" s="9"/>
      <c r="M209" s="9"/>
      <c r="N209" s="75"/>
    </row>
    <row r="210" spans="1:14" ht="31.5" x14ac:dyDescent="0.25">
      <c r="A210" s="156"/>
      <c r="B210" s="75"/>
      <c r="C210" s="75"/>
      <c r="D210" s="29" t="s">
        <v>152</v>
      </c>
      <c r="E210" s="29" t="s">
        <v>143</v>
      </c>
      <c r="F210" s="15" t="s">
        <v>383</v>
      </c>
      <c r="G210" s="29" t="s">
        <v>158</v>
      </c>
      <c r="H210" s="16">
        <v>0.21</v>
      </c>
      <c r="I210" s="9"/>
      <c r="J210" s="9"/>
      <c r="K210" s="9"/>
      <c r="L210" s="9"/>
      <c r="M210" s="9"/>
      <c r="N210" s="75"/>
    </row>
    <row r="211" spans="1:14" ht="31.5" x14ac:dyDescent="0.25">
      <c r="A211" s="156"/>
      <c r="B211" s="75"/>
      <c r="C211" s="75"/>
      <c r="D211" s="29" t="s">
        <v>145</v>
      </c>
      <c r="E211" s="29" t="s">
        <v>146</v>
      </c>
      <c r="F211" s="15" t="s">
        <v>383</v>
      </c>
      <c r="G211" s="29" t="s">
        <v>159</v>
      </c>
      <c r="H211" s="16">
        <v>4.75</v>
      </c>
      <c r="I211" s="9"/>
      <c r="J211" s="9"/>
      <c r="K211" s="9"/>
      <c r="L211" s="9"/>
      <c r="M211" s="9"/>
      <c r="N211" s="75"/>
    </row>
    <row r="212" spans="1:14" ht="15.75" x14ac:dyDescent="0.25">
      <c r="A212" s="156"/>
      <c r="B212" s="75"/>
      <c r="C212" s="75"/>
      <c r="D212" s="29" t="s">
        <v>148</v>
      </c>
      <c r="E212" s="29" t="s">
        <v>146</v>
      </c>
      <c r="F212" s="15" t="s">
        <v>383</v>
      </c>
      <c r="G212" s="29" t="s">
        <v>160</v>
      </c>
      <c r="H212" s="16">
        <v>4.5999999999999996</v>
      </c>
      <c r="I212" s="9"/>
      <c r="J212" s="9"/>
      <c r="K212" s="9"/>
      <c r="L212" s="9"/>
      <c r="M212" s="9"/>
      <c r="N212" s="75"/>
    </row>
    <row r="213" spans="1:14" ht="144" customHeight="1" x14ac:dyDescent="0.25">
      <c r="A213" s="156"/>
      <c r="B213" s="75"/>
      <c r="C213" s="75"/>
      <c r="D213" s="29" t="s">
        <v>342</v>
      </c>
      <c r="E213" s="153"/>
      <c r="F213" s="154"/>
      <c r="G213" s="154"/>
      <c r="H213" s="154"/>
      <c r="I213" s="154"/>
      <c r="J213" s="154"/>
      <c r="K213" s="154"/>
      <c r="L213" s="154"/>
      <c r="M213" s="155"/>
      <c r="N213" s="75"/>
    </row>
    <row r="214" spans="1:14" ht="31.5" x14ac:dyDescent="0.25">
      <c r="A214" s="156"/>
      <c r="B214" s="75"/>
      <c r="C214" s="75"/>
      <c r="D214" s="29" t="s">
        <v>150</v>
      </c>
      <c r="E214" s="29" t="s">
        <v>140</v>
      </c>
      <c r="F214" s="15" t="s">
        <v>383</v>
      </c>
      <c r="G214" s="29" t="s">
        <v>161</v>
      </c>
      <c r="H214" s="16">
        <v>98</v>
      </c>
      <c r="I214" s="9"/>
      <c r="J214" s="9"/>
      <c r="K214" s="9"/>
      <c r="L214" s="9"/>
      <c r="M214" s="9"/>
      <c r="N214" s="75"/>
    </row>
    <row r="215" spans="1:14" ht="31.5" x14ac:dyDescent="0.25">
      <c r="A215" s="156"/>
      <c r="B215" s="75"/>
      <c r="C215" s="75"/>
      <c r="D215" s="29" t="s">
        <v>152</v>
      </c>
      <c r="E215" s="29" t="s">
        <v>143</v>
      </c>
      <c r="F215" s="15" t="s">
        <v>383</v>
      </c>
      <c r="G215" s="29" t="s">
        <v>162</v>
      </c>
      <c r="H215" s="16">
        <v>0.24</v>
      </c>
      <c r="I215" s="9"/>
      <c r="J215" s="9"/>
      <c r="K215" s="9"/>
      <c r="L215" s="9"/>
      <c r="M215" s="9"/>
      <c r="N215" s="75"/>
    </row>
    <row r="216" spans="1:14" ht="15.75" x14ac:dyDescent="0.25">
      <c r="A216" s="156"/>
      <c r="B216" s="75"/>
      <c r="C216" s="75"/>
      <c r="D216" s="29" t="s">
        <v>145</v>
      </c>
      <c r="E216" s="29" t="s">
        <v>146</v>
      </c>
      <c r="F216" s="15" t="s">
        <v>383</v>
      </c>
      <c r="G216" s="29" t="s">
        <v>163</v>
      </c>
      <c r="H216" s="16">
        <v>1.1000000000000001</v>
      </c>
      <c r="I216" s="9"/>
      <c r="J216" s="9"/>
      <c r="K216" s="9"/>
      <c r="L216" s="9"/>
      <c r="M216" s="9"/>
      <c r="N216" s="75"/>
    </row>
    <row r="217" spans="1:14" ht="15.75" x14ac:dyDescent="0.25">
      <c r="A217" s="156"/>
      <c r="B217" s="75"/>
      <c r="C217" s="75"/>
      <c r="D217" s="29" t="s">
        <v>155</v>
      </c>
      <c r="E217" s="29" t="s">
        <v>146</v>
      </c>
      <c r="F217" s="15" t="s">
        <v>383</v>
      </c>
      <c r="G217" s="9">
        <v>0</v>
      </c>
      <c r="H217" s="45">
        <v>0</v>
      </c>
      <c r="I217" s="9"/>
      <c r="J217" s="9"/>
      <c r="K217" s="9"/>
      <c r="L217" s="9"/>
      <c r="M217" s="9"/>
      <c r="N217" s="75"/>
    </row>
    <row r="218" spans="1:14" ht="78.75" customHeight="1" x14ac:dyDescent="0.25">
      <c r="A218" s="156"/>
      <c r="B218" s="79" t="s">
        <v>164</v>
      </c>
      <c r="C218" s="79" t="s">
        <v>165</v>
      </c>
      <c r="D218" s="29" t="s">
        <v>166</v>
      </c>
      <c r="E218" s="29" t="s">
        <v>19</v>
      </c>
      <c r="F218" s="15" t="s">
        <v>383</v>
      </c>
      <c r="G218" s="29" t="s">
        <v>167</v>
      </c>
      <c r="H218" s="16">
        <v>92</v>
      </c>
      <c r="I218" s="9"/>
      <c r="J218" s="9"/>
      <c r="K218" s="9"/>
      <c r="L218" s="9"/>
      <c r="M218" s="9"/>
      <c r="N218" s="75"/>
    </row>
    <row r="219" spans="1:14" ht="78.75" x14ac:dyDescent="0.25">
      <c r="A219" s="156"/>
      <c r="B219" s="79"/>
      <c r="C219" s="79"/>
      <c r="D219" s="29" t="s">
        <v>343</v>
      </c>
      <c r="E219" s="153"/>
      <c r="F219" s="154"/>
      <c r="G219" s="154"/>
      <c r="H219" s="154"/>
      <c r="I219" s="154"/>
      <c r="J219" s="154"/>
      <c r="K219" s="154"/>
      <c r="L219" s="154"/>
      <c r="M219" s="155"/>
      <c r="N219" s="75"/>
    </row>
    <row r="220" spans="1:14" ht="21.75" customHeight="1" x14ac:dyDescent="0.25">
      <c r="A220" s="156"/>
      <c r="B220" s="79"/>
      <c r="C220" s="79"/>
      <c r="D220" s="29" t="s">
        <v>168</v>
      </c>
      <c r="E220" s="29" t="s">
        <v>169</v>
      </c>
      <c r="F220" s="15" t="s">
        <v>383</v>
      </c>
      <c r="G220" s="46">
        <v>0</v>
      </c>
      <c r="H220" s="45">
        <v>0</v>
      </c>
      <c r="I220" s="9"/>
      <c r="J220" s="9"/>
      <c r="K220" s="9"/>
      <c r="L220" s="9"/>
      <c r="M220" s="9"/>
      <c r="N220" s="75"/>
    </row>
    <row r="221" spans="1:14" ht="24.75" customHeight="1" x14ac:dyDescent="0.25">
      <c r="A221" s="156"/>
      <c r="B221" s="79"/>
      <c r="C221" s="79"/>
      <c r="D221" s="29" t="s">
        <v>170</v>
      </c>
      <c r="E221" s="29" t="s">
        <v>169</v>
      </c>
      <c r="F221" s="15" t="s">
        <v>383</v>
      </c>
      <c r="G221" s="46">
        <v>0</v>
      </c>
      <c r="H221" s="45">
        <v>0</v>
      </c>
      <c r="I221" s="9"/>
      <c r="J221" s="9"/>
      <c r="K221" s="9"/>
      <c r="L221" s="9"/>
      <c r="M221" s="9"/>
      <c r="N221" s="75"/>
    </row>
    <row r="222" spans="1:14" ht="31.5" x14ac:dyDescent="0.25">
      <c r="A222" s="156"/>
      <c r="B222" s="89" t="s">
        <v>171</v>
      </c>
      <c r="C222" s="89" t="s">
        <v>172</v>
      </c>
      <c r="D222" s="89" t="s">
        <v>344</v>
      </c>
      <c r="E222" s="89" t="s">
        <v>19</v>
      </c>
      <c r="F222" s="35" t="s">
        <v>381</v>
      </c>
      <c r="G222" s="159"/>
      <c r="H222" s="68"/>
      <c r="I222" s="28">
        <f>J222+K222+L222+M222</f>
        <v>381900.34578999999</v>
      </c>
      <c r="J222" s="28">
        <v>0</v>
      </c>
      <c r="K222" s="28">
        <v>142417.30002</v>
      </c>
      <c r="L222" s="28">
        <v>239483.04577</v>
      </c>
      <c r="M222" s="28">
        <v>0</v>
      </c>
      <c r="N222" s="89" t="s">
        <v>246</v>
      </c>
    </row>
    <row r="223" spans="1:14" ht="31.5" x14ac:dyDescent="0.25">
      <c r="A223" s="156"/>
      <c r="B223" s="75"/>
      <c r="C223" s="75"/>
      <c r="D223" s="75"/>
      <c r="E223" s="152"/>
      <c r="F223" s="35" t="s">
        <v>382</v>
      </c>
      <c r="G223" s="160"/>
      <c r="H223" s="70"/>
      <c r="I223" s="28">
        <f>J223+K223+L223+M223</f>
        <v>363872.05083999998</v>
      </c>
      <c r="J223" s="28">
        <v>0</v>
      </c>
      <c r="K223" s="28">
        <v>142417.30002</v>
      </c>
      <c r="L223" s="28">
        <v>221454.75081999999</v>
      </c>
      <c r="M223" s="28">
        <v>0</v>
      </c>
      <c r="N223" s="75"/>
    </row>
    <row r="224" spans="1:14" ht="31.5" x14ac:dyDescent="0.25">
      <c r="A224" s="156"/>
      <c r="B224" s="75"/>
      <c r="C224" s="75"/>
      <c r="D224" s="75"/>
      <c r="E224" s="152"/>
      <c r="F224" s="35" t="s">
        <v>374</v>
      </c>
      <c r="G224" s="161"/>
      <c r="H224" s="72"/>
      <c r="I224" s="28">
        <f>I222-I223</f>
        <v>18028.29495000001</v>
      </c>
      <c r="J224" s="28">
        <f>J222-J223</f>
        <v>0</v>
      </c>
      <c r="K224" s="28">
        <f>K222-K223</f>
        <v>0</v>
      </c>
      <c r="L224" s="28">
        <f>L222-L223</f>
        <v>18028.29495000001</v>
      </c>
      <c r="M224" s="28">
        <f>M222-M223</f>
        <v>0</v>
      </c>
      <c r="N224" s="75"/>
    </row>
    <row r="225" spans="1:17" ht="85.5" customHeight="1" x14ac:dyDescent="0.25">
      <c r="A225" s="156"/>
      <c r="B225" s="75"/>
      <c r="C225" s="75"/>
      <c r="D225" s="75"/>
      <c r="E225" s="152"/>
      <c r="F225" s="35" t="s">
        <v>383</v>
      </c>
      <c r="G225" s="34" t="s">
        <v>398</v>
      </c>
      <c r="H225" s="11">
        <v>48.5</v>
      </c>
      <c r="I225" s="28"/>
      <c r="J225" s="28"/>
      <c r="K225" s="28"/>
      <c r="L225" s="28"/>
      <c r="M225" s="28"/>
      <c r="N225" s="75"/>
    </row>
    <row r="226" spans="1:17" ht="102.75" customHeight="1" x14ac:dyDescent="0.25">
      <c r="A226" s="156"/>
      <c r="B226" s="29" t="s">
        <v>173</v>
      </c>
      <c r="C226" s="29" t="s">
        <v>174</v>
      </c>
      <c r="D226" s="29" t="s">
        <v>345</v>
      </c>
      <c r="E226" s="29" t="s">
        <v>19</v>
      </c>
      <c r="F226" s="15" t="s">
        <v>383</v>
      </c>
      <c r="G226" s="29" t="s">
        <v>176</v>
      </c>
      <c r="H226" s="16">
        <v>37</v>
      </c>
      <c r="I226" s="9"/>
      <c r="J226" s="9"/>
      <c r="K226" s="9"/>
      <c r="L226" s="9"/>
      <c r="M226" s="9"/>
      <c r="N226" s="79" t="s">
        <v>175</v>
      </c>
    </row>
    <row r="227" spans="1:17" ht="150.75" customHeight="1" x14ac:dyDescent="0.25">
      <c r="A227" s="156"/>
      <c r="B227" s="29" t="s">
        <v>177</v>
      </c>
      <c r="C227" s="29" t="s">
        <v>178</v>
      </c>
      <c r="D227" s="29" t="s">
        <v>418</v>
      </c>
      <c r="E227" s="29" t="s">
        <v>19</v>
      </c>
      <c r="F227" s="15" t="s">
        <v>383</v>
      </c>
      <c r="G227" s="29" t="s">
        <v>35</v>
      </c>
      <c r="H227" s="16">
        <v>95</v>
      </c>
      <c r="I227" s="9"/>
      <c r="J227" s="9"/>
      <c r="K227" s="9"/>
      <c r="L227" s="9"/>
      <c r="M227" s="9"/>
      <c r="N227" s="79"/>
    </row>
    <row r="228" spans="1:17" ht="31.5" customHeight="1" x14ac:dyDescent="0.25">
      <c r="A228" s="156"/>
      <c r="B228" s="73" t="s">
        <v>179</v>
      </c>
      <c r="C228" s="73" t="s">
        <v>346</v>
      </c>
      <c r="D228" s="73" t="s">
        <v>347</v>
      </c>
      <c r="E228" s="73" t="s">
        <v>180</v>
      </c>
      <c r="F228" s="35" t="s">
        <v>381</v>
      </c>
      <c r="G228" s="97">
        <v>17.66</v>
      </c>
      <c r="H228" s="80">
        <v>31.6</v>
      </c>
      <c r="I228" s="28">
        <f>J228+K228+L228+M228</f>
        <v>353165.7</v>
      </c>
      <c r="J228" s="28">
        <f t="shared" ref="J228:L229" si="7">J232+J235</f>
        <v>146207.29999999999</v>
      </c>
      <c r="K228" s="28">
        <f>K232+K235</f>
        <v>71294.600000000006</v>
      </c>
      <c r="L228" s="28">
        <f t="shared" si="7"/>
        <v>135663.80000000002</v>
      </c>
      <c r="M228" s="28">
        <f t="shared" ref="M228:M229" si="8">M232+M235</f>
        <v>0</v>
      </c>
      <c r="N228" s="73" t="s">
        <v>246</v>
      </c>
      <c r="O228" s="4"/>
      <c r="Q228" s="2"/>
    </row>
    <row r="229" spans="1:17" ht="35.25" customHeight="1" x14ac:dyDescent="0.25">
      <c r="A229" s="156"/>
      <c r="B229" s="73"/>
      <c r="C229" s="73"/>
      <c r="D229" s="73"/>
      <c r="E229" s="73"/>
      <c r="F229" s="35" t="s">
        <v>382</v>
      </c>
      <c r="G229" s="85"/>
      <c r="H229" s="77"/>
      <c r="I229" s="28">
        <f>J229+K229+L229+M229</f>
        <v>287143.43299999996</v>
      </c>
      <c r="J229" s="28">
        <f t="shared" si="7"/>
        <v>153439.633</v>
      </c>
      <c r="K229" s="28">
        <f t="shared" si="7"/>
        <v>66725.2</v>
      </c>
      <c r="L229" s="28">
        <f t="shared" si="7"/>
        <v>66978.599999999991</v>
      </c>
      <c r="M229" s="28">
        <f t="shared" si="8"/>
        <v>0</v>
      </c>
      <c r="N229" s="73"/>
      <c r="Q229" s="2"/>
    </row>
    <row r="230" spans="1:17" ht="36.75" customHeight="1" x14ac:dyDescent="0.25">
      <c r="A230" s="156"/>
      <c r="B230" s="73"/>
      <c r="C230" s="73"/>
      <c r="D230" s="73"/>
      <c r="E230" s="73"/>
      <c r="F230" s="35" t="s">
        <v>374</v>
      </c>
      <c r="G230" s="86"/>
      <c r="H230" s="78"/>
      <c r="I230" s="28">
        <f>I228-I229</f>
        <v>66022.267000000051</v>
      </c>
      <c r="J230" s="28">
        <f>J228-J229</f>
        <v>-7232.3330000000133</v>
      </c>
      <c r="K230" s="28">
        <f>K228-K229</f>
        <v>4569.4000000000087</v>
      </c>
      <c r="L230" s="28">
        <f>L228-L229</f>
        <v>68685.200000000026</v>
      </c>
      <c r="M230" s="28">
        <f>M228-M229</f>
        <v>0</v>
      </c>
      <c r="N230" s="73"/>
      <c r="Q230" s="2"/>
    </row>
    <row r="231" spans="1:17" ht="112.5" customHeight="1" x14ac:dyDescent="0.25">
      <c r="A231" s="156"/>
      <c r="B231" s="73"/>
      <c r="C231" s="73"/>
      <c r="D231" s="34" t="s">
        <v>348</v>
      </c>
      <c r="E231" s="34" t="s">
        <v>181</v>
      </c>
      <c r="F231" s="35" t="s">
        <v>383</v>
      </c>
      <c r="G231" s="35">
        <v>4.5999999999999996</v>
      </c>
      <c r="H231" s="11">
        <v>4.8</v>
      </c>
      <c r="I231" s="9"/>
      <c r="J231" s="9"/>
      <c r="K231" s="9"/>
      <c r="L231" s="9"/>
      <c r="M231" s="9"/>
      <c r="N231" s="73"/>
    </row>
    <row r="232" spans="1:17" ht="36" customHeight="1" x14ac:dyDescent="0.25">
      <c r="A232" s="156"/>
      <c r="B232" s="79" t="s">
        <v>182</v>
      </c>
      <c r="C232" s="79" t="s">
        <v>349</v>
      </c>
      <c r="D232" s="74" t="s">
        <v>350</v>
      </c>
      <c r="E232" s="74" t="s">
        <v>183</v>
      </c>
      <c r="F232" s="15" t="s">
        <v>381</v>
      </c>
      <c r="G232" s="74" t="s">
        <v>419</v>
      </c>
      <c r="H232" s="58">
        <v>363</v>
      </c>
      <c r="I232" s="9">
        <f>J232+K232+L232+M232</f>
        <v>352423</v>
      </c>
      <c r="J232" s="9">
        <v>146207.29999999999</v>
      </c>
      <c r="K232" s="9">
        <v>71294.600000000006</v>
      </c>
      <c r="L232" s="9">
        <v>134921.1</v>
      </c>
      <c r="M232" s="9">
        <v>0</v>
      </c>
      <c r="N232" s="55" t="s">
        <v>370</v>
      </c>
    </row>
    <row r="233" spans="1:17" ht="43.5" customHeight="1" x14ac:dyDescent="0.25">
      <c r="A233" s="156"/>
      <c r="B233" s="79"/>
      <c r="C233" s="79"/>
      <c r="D233" s="90"/>
      <c r="E233" s="90"/>
      <c r="F233" s="15" t="s">
        <v>382</v>
      </c>
      <c r="G233" s="75"/>
      <c r="H233" s="77"/>
      <c r="I233" s="9">
        <f>J233+K233+L233+M233</f>
        <v>286400.73300000001</v>
      </c>
      <c r="J233" s="9">
        <v>153439.633</v>
      </c>
      <c r="K233" s="9">
        <v>66725.2</v>
      </c>
      <c r="L233" s="9">
        <v>66235.899999999994</v>
      </c>
      <c r="M233" s="9">
        <v>0</v>
      </c>
      <c r="N233" s="85"/>
    </row>
    <row r="234" spans="1:17" ht="69" customHeight="1" x14ac:dyDescent="0.25">
      <c r="A234" s="156"/>
      <c r="B234" s="79"/>
      <c r="C234" s="79"/>
      <c r="D234" s="91"/>
      <c r="E234" s="91"/>
      <c r="F234" s="15" t="s">
        <v>374</v>
      </c>
      <c r="G234" s="76"/>
      <c r="H234" s="78"/>
      <c r="I234" s="9">
        <f>I232-I233</f>
        <v>66022.266999999993</v>
      </c>
      <c r="J234" s="9">
        <f>J232-J233</f>
        <v>-7232.3330000000133</v>
      </c>
      <c r="K234" s="9">
        <f>K232-K233</f>
        <v>4569.4000000000087</v>
      </c>
      <c r="L234" s="9">
        <f>L232-L233</f>
        <v>68685.200000000012</v>
      </c>
      <c r="M234" s="9">
        <f>M232-M233</f>
        <v>0</v>
      </c>
      <c r="N234" s="86"/>
    </row>
    <row r="235" spans="1:17" ht="34.5" customHeight="1" x14ac:dyDescent="0.25">
      <c r="A235" s="156"/>
      <c r="B235" s="79" t="s">
        <v>184</v>
      </c>
      <c r="C235" s="79" t="s">
        <v>185</v>
      </c>
      <c r="D235" s="79" t="s">
        <v>351</v>
      </c>
      <c r="E235" s="79" t="s">
        <v>92</v>
      </c>
      <c r="F235" s="15" t="s">
        <v>381</v>
      </c>
      <c r="G235" s="55">
        <v>3</v>
      </c>
      <c r="H235" s="58">
        <v>3</v>
      </c>
      <c r="I235" s="9">
        <f>J235+K235+L235+M235</f>
        <v>742.7</v>
      </c>
      <c r="J235" s="9">
        <v>0</v>
      </c>
      <c r="K235" s="9">
        <v>0</v>
      </c>
      <c r="L235" s="9">
        <v>742.7</v>
      </c>
      <c r="M235" s="9">
        <v>0</v>
      </c>
      <c r="N235" s="55" t="s">
        <v>186</v>
      </c>
    </row>
    <row r="236" spans="1:17" ht="39.75" customHeight="1" x14ac:dyDescent="0.25">
      <c r="A236" s="156"/>
      <c r="B236" s="79"/>
      <c r="C236" s="79"/>
      <c r="D236" s="79"/>
      <c r="E236" s="79"/>
      <c r="F236" s="15" t="s">
        <v>382</v>
      </c>
      <c r="G236" s="85"/>
      <c r="H236" s="77"/>
      <c r="I236" s="9">
        <f>J236+K236+L236+M236</f>
        <v>742.7</v>
      </c>
      <c r="J236" s="9">
        <v>0</v>
      </c>
      <c r="K236" s="9">
        <v>0</v>
      </c>
      <c r="L236" s="9">
        <v>742.7</v>
      </c>
      <c r="M236" s="9">
        <v>0</v>
      </c>
      <c r="N236" s="85"/>
    </row>
    <row r="237" spans="1:17" ht="43.5" customHeight="1" x14ac:dyDescent="0.25">
      <c r="A237" s="156"/>
      <c r="B237" s="79"/>
      <c r="C237" s="79"/>
      <c r="D237" s="79"/>
      <c r="E237" s="79"/>
      <c r="F237" s="15" t="s">
        <v>374</v>
      </c>
      <c r="G237" s="86"/>
      <c r="H237" s="78"/>
      <c r="I237" s="9">
        <f>I235-I236</f>
        <v>0</v>
      </c>
      <c r="J237" s="9">
        <f>J235-J236</f>
        <v>0</v>
      </c>
      <c r="K237" s="9">
        <f>K235-K236</f>
        <v>0</v>
      </c>
      <c r="L237" s="9">
        <f>L235-L236</f>
        <v>0</v>
      </c>
      <c r="M237" s="9">
        <f>M235-M236</f>
        <v>0</v>
      </c>
      <c r="N237" s="85"/>
    </row>
    <row r="238" spans="1:17" ht="31.5" customHeight="1" x14ac:dyDescent="0.25">
      <c r="A238" s="156"/>
      <c r="B238" s="79"/>
      <c r="C238" s="79"/>
      <c r="D238" s="79" t="s">
        <v>369</v>
      </c>
      <c r="E238" s="74" t="s">
        <v>19</v>
      </c>
      <c r="F238" s="15" t="s">
        <v>381</v>
      </c>
      <c r="G238" s="55">
        <v>8.8000000000000007</v>
      </c>
      <c r="H238" s="58">
        <v>9</v>
      </c>
      <c r="I238" s="9"/>
      <c r="J238" s="9"/>
      <c r="K238" s="9"/>
      <c r="L238" s="9"/>
      <c r="M238" s="9"/>
      <c r="N238" s="85"/>
    </row>
    <row r="239" spans="1:17" ht="30.75" customHeight="1" x14ac:dyDescent="0.25">
      <c r="A239" s="156"/>
      <c r="B239" s="79"/>
      <c r="C239" s="79"/>
      <c r="D239" s="79"/>
      <c r="E239" s="75"/>
      <c r="F239" s="15" t="s">
        <v>382</v>
      </c>
      <c r="G239" s="85"/>
      <c r="H239" s="77"/>
      <c r="I239" s="9"/>
      <c r="J239" s="9"/>
      <c r="K239" s="9"/>
      <c r="L239" s="9"/>
      <c r="M239" s="9"/>
      <c r="N239" s="85"/>
    </row>
    <row r="240" spans="1:17" ht="33" customHeight="1" x14ac:dyDescent="0.25">
      <c r="A240" s="156"/>
      <c r="B240" s="79"/>
      <c r="C240" s="79"/>
      <c r="D240" s="79"/>
      <c r="E240" s="76"/>
      <c r="F240" s="15" t="s">
        <v>374</v>
      </c>
      <c r="G240" s="86"/>
      <c r="H240" s="78"/>
      <c r="I240" s="9"/>
      <c r="J240" s="9"/>
      <c r="K240" s="9"/>
      <c r="L240" s="9"/>
      <c r="M240" s="9"/>
      <c r="N240" s="86"/>
    </row>
    <row r="241" spans="1:17" ht="32.25" customHeight="1" x14ac:dyDescent="0.25">
      <c r="A241" s="156"/>
      <c r="B241" s="89" t="s">
        <v>187</v>
      </c>
      <c r="C241" s="89" t="s">
        <v>253</v>
      </c>
      <c r="D241" s="106"/>
      <c r="E241" s="52"/>
      <c r="F241" s="35" t="s">
        <v>381</v>
      </c>
      <c r="G241" s="67"/>
      <c r="H241" s="68"/>
      <c r="I241" s="28">
        <f>J241+K241+L241+M241</f>
        <v>156466.29761000001</v>
      </c>
      <c r="J241" s="28">
        <v>0</v>
      </c>
      <c r="K241" s="28">
        <v>13954.41879</v>
      </c>
      <c r="L241" s="28">
        <v>142511.87882000001</v>
      </c>
      <c r="M241" s="28">
        <v>0</v>
      </c>
      <c r="N241" s="89" t="s">
        <v>246</v>
      </c>
    </row>
    <row r="242" spans="1:17" ht="32.25" customHeight="1" x14ac:dyDescent="0.25">
      <c r="A242" s="156"/>
      <c r="B242" s="75"/>
      <c r="C242" s="75"/>
      <c r="D242" s="107"/>
      <c r="E242" s="53"/>
      <c r="F242" s="35" t="s">
        <v>382</v>
      </c>
      <c r="G242" s="102"/>
      <c r="H242" s="70"/>
      <c r="I242" s="28">
        <f>M242+L242+K242+J242</f>
        <v>156376.23228999999</v>
      </c>
      <c r="J242" s="28">
        <v>0</v>
      </c>
      <c r="K242" s="28">
        <v>13886.8112</v>
      </c>
      <c r="L242" s="28">
        <v>142489.42108999999</v>
      </c>
      <c r="M242" s="28">
        <v>0</v>
      </c>
      <c r="N242" s="75"/>
    </row>
    <row r="243" spans="1:17" ht="31.5" customHeight="1" x14ac:dyDescent="0.25">
      <c r="A243" s="156"/>
      <c r="B243" s="75"/>
      <c r="C243" s="75"/>
      <c r="D243" s="108"/>
      <c r="E243" s="54"/>
      <c r="F243" s="35" t="s">
        <v>374</v>
      </c>
      <c r="G243" s="103"/>
      <c r="H243" s="72"/>
      <c r="I243" s="28">
        <f>I241-I242</f>
        <v>90.065320000023348</v>
      </c>
      <c r="J243" s="28">
        <f>J241-J242</f>
        <v>0</v>
      </c>
      <c r="K243" s="28">
        <f>K241-K242</f>
        <v>67.607589999999618</v>
      </c>
      <c r="L243" s="28">
        <f>L241-L242</f>
        <v>22.45773000002373</v>
      </c>
      <c r="M243" s="28">
        <f>M241-M242</f>
        <v>0</v>
      </c>
      <c r="N243" s="75"/>
    </row>
    <row r="244" spans="1:17" ht="39" customHeight="1" x14ac:dyDescent="0.25">
      <c r="A244" s="156"/>
      <c r="B244" s="75"/>
      <c r="C244" s="75"/>
      <c r="D244" s="89" t="s">
        <v>352</v>
      </c>
      <c r="E244" s="89" t="s">
        <v>19</v>
      </c>
      <c r="F244" s="35" t="s">
        <v>381</v>
      </c>
      <c r="G244" s="89" t="s">
        <v>35</v>
      </c>
      <c r="H244" s="80">
        <v>95.86</v>
      </c>
      <c r="I244" s="28"/>
      <c r="J244" s="28"/>
      <c r="K244" s="28"/>
      <c r="L244" s="28"/>
      <c r="M244" s="28"/>
      <c r="N244" s="75"/>
    </row>
    <row r="245" spans="1:17" ht="33.75" customHeight="1" x14ac:dyDescent="0.25">
      <c r="A245" s="156"/>
      <c r="B245" s="75"/>
      <c r="C245" s="75"/>
      <c r="D245" s="75"/>
      <c r="E245" s="75"/>
      <c r="F245" s="35" t="s">
        <v>382</v>
      </c>
      <c r="G245" s="75"/>
      <c r="H245" s="77"/>
      <c r="I245" s="28"/>
      <c r="J245" s="28"/>
      <c r="K245" s="28"/>
      <c r="L245" s="28"/>
      <c r="M245" s="28"/>
      <c r="N245" s="75"/>
    </row>
    <row r="246" spans="1:17" ht="36" customHeight="1" x14ac:dyDescent="0.25">
      <c r="A246" s="156"/>
      <c r="B246" s="76"/>
      <c r="C246" s="76"/>
      <c r="D246" s="76"/>
      <c r="E246" s="76"/>
      <c r="F246" s="35" t="s">
        <v>374</v>
      </c>
      <c r="G246" s="76"/>
      <c r="H246" s="78"/>
      <c r="I246" s="28"/>
      <c r="J246" s="28"/>
      <c r="K246" s="28"/>
      <c r="L246" s="28"/>
      <c r="M246" s="28"/>
      <c r="N246" s="76"/>
    </row>
    <row r="247" spans="1:17" ht="57.75" customHeight="1" x14ac:dyDescent="0.25">
      <c r="A247" s="156"/>
      <c r="B247" s="74" t="s">
        <v>188</v>
      </c>
      <c r="C247" s="74" t="s">
        <v>58</v>
      </c>
      <c r="D247" s="29" t="s">
        <v>353</v>
      </c>
      <c r="E247" s="29" t="s">
        <v>19</v>
      </c>
      <c r="F247" s="15" t="s">
        <v>383</v>
      </c>
      <c r="G247" s="29" t="s">
        <v>35</v>
      </c>
      <c r="H247" s="16">
        <v>92.03</v>
      </c>
      <c r="I247" s="9"/>
      <c r="J247" s="9"/>
      <c r="K247" s="9"/>
      <c r="L247" s="9"/>
      <c r="M247" s="9"/>
      <c r="N247" s="55" t="s">
        <v>189</v>
      </c>
    </row>
    <row r="248" spans="1:17" ht="100.5" customHeight="1" x14ac:dyDescent="0.25">
      <c r="A248" s="156"/>
      <c r="B248" s="75"/>
      <c r="C248" s="75"/>
      <c r="D248" s="29" t="s">
        <v>354</v>
      </c>
      <c r="E248" s="29" t="s">
        <v>67</v>
      </c>
      <c r="F248" s="15" t="s">
        <v>383</v>
      </c>
      <c r="G248" s="29" t="s">
        <v>39</v>
      </c>
      <c r="H248" s="16" t="s">
        <v>39</v>
      </c>
      <c r="I248" s="9"/>
      <c r="J248" s="9"/>
      <c r="K248" s="9"/>
      <c r="L248" s="9"/>
      <c r="M248" s="9"/>
      <c r="N248" s="99"/>
    </row>
    <row r="249" spans="1:17" ht="149.25" customHeight="1" x14ac:dyDescent="0.25">
      <c r="A249" s="156"/>
      <c r="B249" s="29" t="s">
        <v>190</v>
      </c>
      <c r="C249" s="29" t="s">
        <v>355</v>
      </c>
      <c r="D249" s="29" t="s">
        <v>316</v>
      </c>
      <c r="E249" s="29" t="s">
        <v>19</v>
      </c>
      <c r="F249" s="15" t="s">
        <v>383</v>
      </c>
      <c r="G249" s="15">
        <v>100</v>
      </c>
      <c r="H249" s="16">
        <v>100</v>
      </c>
      <c r="I249" s="9"/>
      <c r="J249" s="9"/>
      <c r="K249" s="9"/>
      <c r="L249" s="9"/>
      <c r="M249" s="9"/>
      <c r="N249" s="99"/>
    </row>
    <row r="250" spans="1:17" ht="31.5" x14ac:dyDescent="0.25">
      <c r="A250" s="156"/>
      <c r="B250" s="73" t="s">
        <v>6</v>
      </c>
      <c r="C250" s="73" t="s">
        <v>356</v>
      </c>
      <c r="D250" s="67" t="s">
        <v>237</v>
      </c>
      <c r="E250" s="68"/>
      <c r="F250" s="35" t="s">
        <v>381</v>
      </c>
      <c r="G250" s="67"/>
      <c r="H250" s="68"/>
      <c r="I250" s="24">
        <f>J250+K250+L250+M250</f>
        <v>313848.93600000005</v>
      </c>
      <c r="J250" s="28">
        <f t="shared" ref="J250:M251" si="9">J255+J274</f>
        <v>6212.2</v>
      </c>
      <c r="K250" s="28">
        <f t="shared" si="9"/>
        <v>13469.536</v>
      </c>
      <c r="L250" s="28">
        <f t="shared" si="9"/>
        <v>294007.20000000007</v>
      </c>
      <c r="M250" s="28">
        <f t="shared" si="9"/>
        <v>160</v>
      </c>
      <c r="N250" s="73" t="s">
        <v>245</v>
      </c>
      <c r="O250" s="4"/>
    </row>
    <row r="251" spans="1:17" ht="31.5" x14ac:dyDescent="0.25">
      <c r="A251" s="156"/>
      <c r="B251" s="73"/>
      <c r="C251" s="73"/>
      <c r="D251" s="102"/>
      <c r="E251" s="70"/>
      <c r="F251" s="35" t="s">
        <v>382</v>
      </c>
      <c r="G251" s="102"/>
      <c r="H251" s="70"/>
      <c r="I251" s="24">
        <f>J251+K251+L251+M251</f>
        <v>312636.23600000003</v>
      </c>
      <c r="J251" s="28">
        <f t="shared" si="9"/>
        <v>5880.3</v>
      </c>
      <c r="K251" s="28">
        <f t="shared" si="9"/>
        <v>13469.536</v>
      </c>
      <c r="L251" s="28">
        <f t="shared" si="9"/>
        <v>293126.40000000002</v>
      </c>
      <c r="M251" s="28">
        <f t="shared" si="9"/>
        <v>160</v>
      </c>
      <c r="N251" s="73"/>
    </row>
    <row r="252" spans="1:17" ht="30.75" customHeight="1" x14ac:dyDescent="0.25">
      <c r="A252" s="156"/>
      <c r="B252" s="73"/>
      <c r="C252" s="73"/>
      <c r="D252" s="103"/>
      <c r="E252" s="72"/>
      <c r="F252" s="35" t="s">
        <v>374</v>
      </c>
      <c r="G252" s="103"/>
      <c r="H252" s="72"/>
      <c r="I252" s="24">
        <f>I250-I251</f>
        <v>1212.7000000000116</v>
      </c>
      <c r="J252" s="28">
        <f>J250-J251</f>
        <v>331.89999999999964</v>
      </c>
      <c r="K252" s="28">
        <f>K250-K251</f>
        <v>0</v>
      </c>
      <c r="L252" s="28">
        <f>L250-L251</f>
        <v>880.80000000004657</v>
      </c>
      <c r="M252" s="28">
        <f>M250-M251</f>
        <v>0</v>
      </c>
      <c r="N252" s="73"/>
    </row>
    <row r="253" spans="1:17" ht="65.25" customHeight="1" x14ac:dyDescent="0.25">
      <c r="A253" s="156"/>
      <c r="B253" s="73"/>
      <c r="C253" s="73"/>
      <c r="D253" s="34" t="s">
        <v>357</v>
      </c>
      <c r="E253" s="34" t="s">
        <v>19</v>
      </c>
      <c r="F253" s="35" t="s">
        <v>383</v>
      </c>
      <c r="G253" s="10">
        <v>26.7</v>
      </c>
      <c r="H253" s="11">
        <v>41.25</v>
      </c>
      <c r="I253" s="28"/>
      <c r="J253" s="28"/>
      <c r="K253" s="28"/>
      <c r="L253" s="28"/>
      <c r="M253" s="28"/>
      <c r="N253" s="73"/>
      <c r="Q253" s="2"/>
    </row>
    <row r="254" spans="1:17" ht="79.5" customHeight="1" x14ac:dyDescent="0.25">
      <c r="A254" s="156"/>
      <c r="B254" s="73"/>
      <c r="C254" s="73"/>
      <c r="D254" s="34" t="s">
        <v>328</v>
      </c>
      <c r="E254" s="34" t="s">
        <v>19</v>
      </c>
      <c r="F254" s="35" t="s">
        <v>383</v>
      </c>
      <c r="G254" s="34" t="s">
        <v>20</v>
      </c>
      <c r="H254" s="14">
        <v>96.6</v>
      </c>
      <c r="I254" s="28"/>
      <c r="J254" s="28"/>
      <c r="K254" s="28"/>
      <c r="L254" s="28"/>
      <c r="M254" s="28"/>
      <c r="N254" s="73"/>
    </row>
    <row r="255" spans="1:17" ht="67.5" customHeight="1" x14ac:dyDescent="0.25">
      <c r="A255" s="156"/>
      <c r="B255" s="89" t="s">
        <v>191</v>
      </c>
      <c r="C255" s="89" t="s">
        <v>358</v>
      </c>
      <c r="D255" s="89" t="s">
        <v>359</v>
      </c>
      <c r="E255" s="89" t="s">
        <v>19</v>
      </c>
      <c r="F255" s="35" t="s">
        <v>381</v>
      </c>
      <c r="G255" s="89" t="s">
        <v>192</v>
      </c>
      <c r="H255" s="80">
        <v>42.4</v>
      </c>
      <c r="I255" s="28">
        <f>J255+K255+L255+M255</f>
        <v>298518.73600000003</v>
      </c>
      <c r="J255" s="28">
        <f t="shared" ref="J255:L256" si="10">J258+J261+J266+J269</f>
        <v>6212.2</v>
      </c>
      <c r="K255" s="36">
        <f t="shared" si="10"/>
        <v>7301.2359999999999</v>
      </c>
      <c r="L255" s="36">
        <f t="shared" si="10"/>
        <v>285005.30000000005</v>
      </c>
      <c r="M255" s="28">
        <f>M258+M261+M269</f>
        <v>0</v>
      </c>
      <c r="N255" s="89" t="s">
        <v>244</v>
      </c>
      <c r="O255" s="92"/>
    </row>
    <row r="256" spans="1:17" ht="35.25" customHeight="1" x14ac:dyDescent="0.25">
      <c r="A256" s="156"/>
      <c r="B256" s="100"/>
      <c r="C256" s="100"/>
      <c r="D256" s="100"/>
      <c r="E256" s="100"/>
      <c r="F256" s="35" t="s">
        <v>382</v>
      </c>
      <c r="G256" s="75"/>
      <c r="H256" s="77"/>
      <c r="I256" s="44">
        <f>J256+K256+L256+M256</f>
        <v>297306.03600000002</v>
      </c>
      <c r="J256" s="28">
        <f t="shared" si="10"/>
        <v>5880.3</v>
      </c>
      <c r="K256" s="28">
        <f t="shared" si="10"/>
        <v>7301.2359999999999</v>
      </c>
      <c r="L256" s="28">
        <f t="shared" si="10"/>
        <v>284124.5</v>
      </c>
      <c r="M256" s="28">
        <f>M259+M262+M267+M270</f>
        <v>0</v>
      </c>
      <c r="N256" s="100"/>
      <c r="O256" s="93"/>
    </row>
    <row r="257" spans="1:15" ht="33" customHeight="1" x14ac:dyDescent="0.25">
      <c r="A257" s="156"/>
      <c r="B257" s="101"/>
      <c r="C257" s="101"/>
      <c r="D257" s="101"/>
      <c r="E257" s="101"/>
      <c r="F257" s="35" t="s">
        <v>374</v>
      </c>
      <c r="G257" s="76"/>
      <c r="H257" s="78"/>
      <c r="I257" s="28">
        <f>I255-I256</f>
        <v>1212.7000000000116</v>
      </c>
      <c r="J257" s="28">
        <f>J255-J256</f>
        <v>331.89999999999964</v>
      </c>
      <c r="K257" s="28">
        <f>K255-K256</f>
        <v>0</v>
      </c>
      <c r="L257" s="28">
        <f>L255-L256</f>
        <v>880.80000000004657</v>
      </c>
      <c r="M257" s="28">
        <f>M255-M256</f>
        <v>0</v>
      </c>
      <c r="N257" s="101"/>
    </row>
    <row r="258" spans="1:15" ht="38.25" customHeight="1" x14ac:dyDescent="0.25">
      <c r="A258" s="156"/>
      <c r="B258" s="79" t="s">
        <v>193</v>
      </c>
      <c r="C258" s="79" t="s">
        <v>194</v>
      </c>
      <c r="D258" s="79" t="s">
        <v>360</v>
      </c>
      <c r="E258" s="79" t="s">
        <v>19</v>
      </c>
      <c r="F258" s="15" t="s">
        <v>381</v>
      </c>
      <c r="G258" s="74" t="s">
        <v>196</v>
      </c>
      <c r="H258" s="58">
        <v>8.5</v>
      </c>
      <c r="I258" s="9">
        <f>J258+K258+L258+M258</f>
        <v>1371.4</v>
      </c>
      <c r="J258" s="9">
        <v>0</v>
      </c>
      <c r="K258" s="9">
        <v>0</v>
      </c>
      <c r="L258" s="9">
        <v>1371.4</v>
      </c>
      <c r="M258" s="9">
        <v>0</v>
      </c>
      <c r="N258" s="74" t="s">
        <v>195</v>
      </c>
    </row>
    <row r="259" spans="1:15" ht="36" customHeight="1" x14ac:dyDescent="0.25">
      <c r="A259" s="156"/>
      <c r="B259" s="79"/>
      <c r="C259" s="79"/>
      <c r="D259" s="79"/>
      <c r="E259" s="79"/>
      <c r="F259" s="15" t="s">
        <v>382</v>
      </c>
      <c r="G259" s="75"/>
      <c r="H259" s="77"/>
      <c r="I259" s="9">
        <f>M259+L259+K259+J259</f>
        <v>1229.8</v>
      </c>
      <c r="J259" s="9">
        <v>0</v>
      </c>
      <c r="K259" s="9">
        <v>0</v>
      </c>
      <c r="L259" s="9">
        <v>1229.8</v>
      </c>
      <c r="M259" s="9">
        <v>0</v>
      </c>
      <c r="N259" s="75"/>
      <c r="O259" s="6"/>
    </row>
    <row r="260" spans="1:15" ht="40.5" customHeight="1" x14ac:dyDescent="0.25">
      <c r="A260" s="156"/>
      <c r="B260" s="79"/>
      <c r="C260" s="79"/>
      <c r="D260" s="79"/>
      <c r="E260" s="79"/>
      <c r="F260" s="15" t="s">
        <v>374</v>
      </c>
      <c r="G260" s="76"/>
      <c r="H260" s="78"/>
      <c r="I260" s="9">
        <f>I258-I259</f>
        <v>141.60000000000014</v>
      </c>
      <c r="J260" s="9">
        <f>J258+J259</f>
        <v>0</v>
      </c>
      <c r="K260" s="9">
        <f>K258-K259</f>
        <v>0</v>
      </c>
      <c r="L260" s="9">
        <f>L258-L259</f>
        <v>141.60000000000014</v>
      </c>
      <c r="M260" s="9">
        <f>M258-M259</f>
        <v>0</v>
      </c>
      <c r="N260" s="76"/>
    </row>
    <row r="261" spans="1:15" ht="15.75" x14ac:dyDescent="0.25">
      <c r="A261" s="156"/>
      <c r="B261" s="79" t="s">
        <v>197</v>
      </c>
      <c r="C261" s="79" t="s">
        <v>58</v>
      </c>
      <c r="D261" s="61"/>
      <c r="E261" s="68"/>
      <c r="F261" s="15" t="s">
        <v>381</v>
      </c>
      <c r="G261" s="61"/>
      <c r="H261" s="68"/>
      <c r="I261" s="9">
        <f>J261+K261+L261+M261</f>
        <v>148082.1</v>
      </c>
      <c r="J261" s="9">
        <v>6212.2</v>
      </c>
      <c r="K261" s="9">
        <v>7199.2</v>
      </c>
      <c r="L261" s="9">
        <v>134670.70000000001</v>
      </c>
      <c r="M261" s="9">
        <v>0</v>
      </c>
      <c r="N261" s="79" t="s">
        <v>371</v>
      </c>
    </row>
    <row r="262" spans="1:15" ht="15.75" x14ac:dyDescent="0.25">
      <c r="A262" s="156"/>
      <c r="B262" s="79"/>
      <c r="C262" s="79"/>
      <c r="D262" s="63"/>
      <c r="E262" s="70"/>
      <c r="F262" s="15" t="s">
        <v>382</v>
      </c>
      <c r="G262" s="63"/>
      <c r="H262" s="70"/>
      <c r="I262" s="9">
        <f>J262+K262+L262+M262</f>
        <v>147078.5</v>
      </c>
      <c r="J262" s="9">
        <v>5880.3</v>
      </c>
      <c r="K262" s="9">
        <v>7199.2</v>
      </c>
      <c r="L262" s="9">
        <v>133999</v>
      </c>
      <c r="M262" s="9">
        <v>0</v>
      </c>
      <c r="N262" s="79"/>
    </row>
    <row r="263" spans="1:15" ht="15.75" x14ac:dyDescent="0.25">
      <c r="A263" s="156"/>
      <c r="B263" s="79"/>
      <c r="C263" s="79"/>
      <c r="D263" s="65"/>
      <c r="E263" s="72"/>
      <c r="F263" s="15" t="s">
        <v>374</v>
      </c>
      <c r="G263" s="65"/>
      <c r="H263" s="72"/>
      <c r="I263" s="9">
        <f>I261-I262</f>
        <v>1003.6000000000058</v>
      </c>
      <c r="J263" s="9">
        <f>J261-J262</f>
        <v>331.89999999999964</v>
      </c>
      <c r="K263" s="9">
        <f>K261-K262</f>
        <v>0</v>
      </c>
      <c r="L263" s="9">
        <f>L261-L262</f>
        <v>671.70000000001164</v>
      </c>
      <c r="M263" s="9">
        <f>M261-M262</f>
        <v>0</v>
      </c>
      <c r="N263" s="79"/>
    </row>
    <row r="264" spans="1:15" ht="49.5" customHeight="1" x14ac:dyDescent="0.25">
      <c r="A264" s="156"/>
      <c r="B264" s="79"/>
      <c r="C264" s="79"/>
      <c r="D264" s="29" t="s">
        <v>353</v>
      </c>
      <c r="E264" s="29" t="s">
        <v>19</v>
      </c>
      <c r="F264" s="15" t="s">
        <v>383</v>
      </c>
      <c r="G264" s="29" t="s">
        <v>35</v>
      </c>
      <c r="H264" s="16">
        <v>99.6</v>
      </c>
      <c r="I264" s="9"/>
      <c r="J264" s="9"/>
      <c r="K264" s="9"/>
      <c r="L264" s="9"/>
      <c r="M264" s="9"/>
      <c r="N264" s="79"/>
    </row>
    <row r="265" spans="1:15" ht="96.75" customHeight="1" x14ac:dyDescent="0.25">
      <c r="A265" s="156"/>
      <c r="B265" s="79"/>
      <c r="C265" s="79"/>
      <c r="D265" s="29" t="s">
        <v>354</v>
      </c>
      <c r="E265" s="29" t="s">
        <v>67</v>
      </c>
      <c r="F265" s="15" t="s">
        <v>383</v>
      </c>
      <c r="G265" s="29" t="s">
        <v>39</v>
      </c>
      <c r="H265" s="16" t="s">
        <v>39</v>
      </c>
      <c r="I265" s="9"/>
      <c r="J265" s="9"/>
      <c r="K265" s="9"/>
      <c r="L265" s="9"/>
      <c r="M265" s="9"/>
      <c r="N265" s="79"/>
    </row>
    <row r="266" spans="1:15" ht="44.25" customHeight="1" x14ac:dyDescent="0.25">
      <c r="A266" s="156"/>
      <c r="B266" s="74" t="s">
        <v>198</v>
      </c>
      <c r="C266" s="74" t="s">
        <v>315</v>
      </c>
      <c r="D266" s="74" t="s">
        <v>361</v>
      </c>
      <c r="E266" s="74" t="s">
        <v>19</v>
      </c>
      <c r="F266" s="15" t="s">
        <v>381</v>
      </c>
      <c r="G266" s="55">
        <v>100</v>
      </c>
      <c r="H266" s="58">
        <v>100</v>
      </c>
      <c r="I266" s="9">
        <f>J266+K266+L266+M266</f>
        <v>127086.3</v>
      </c>
      <c r="J266" s="9">
        <v>0</v>
      </c>
      <c r="K266" s="9">
        <v>0</v>
      </c>
      <c r="L266" s="9">
        <v>127086.3</v>
      </c>
      <c r="M266" s="9">
        <v>0</v>
      </c>
      <c r="N266" s="79"/>
    </row>
    <row r="267" spans="1:15" ht="42" customHeight="1" x14ac:dyDescent="0.25">
      <c r="A267" s="156"/>
      <c r="B267" s="104"/>
      <c r="C267" s="104"/>
      <c r="D267" s="104"/>
      <c r="E267" s="104"/>
      <c r="F267" s="15" t="s">
        <v>382</v>
      </c>
      <c r="G267" s="56"/>
      <c r="H267" s="59"/>
      <c r="I267" s="9">
        <f>J267+K267+L267+M267</f>
        <v>127022.1</v>
      </c>
      <c r="J267" s="9">
        <v>0</v>
      </c>
      <c r="K267" s="9">
        <v>0</v>
      </c>
      <c r="L267" s="9">
        <v>127022.1</v>
      </c>
      <c r="M267" s="9">
        <v>0</v>
      </c>
      <c r="N267" s="79"/>
    </row>
    <row r="268" spans="1:15" ht="45" customHeight="1" x14ac:dyDescent="0.25">
      <c r="A268" s="156"/>
      <c r="B268" s="105"/>
      <c r="C268" s="105"/>
      <c r="D268" s="105"/>
      <c r="E268" s="105"/>
      <c r="F268" s="15" t="s">
        <v>374</v>
      </c>
      <c r="G268" s="57"/>
      <c r="H268" s="60"/>
      <c r="I268" s="9">
        <f>I266-I267</f>
        <v>64.19999999999709</v>
      </c>
      <c r="J268" s="9">
        <f>J266-J267</f>
        <v>0</v>
      </c>
      <c r="K268" s="9">
        <f>K266-K267</f>
        <v>0</v>
      </c>
      <c r="L268" s="9">
        <f>L266-L267</f>
        <v>64.19999999999709</v>
      </c>
      <c r="M268" s="9">
        <f>M266-M267</f>
        <v>0</v>
      </c>
      <c r="N268" s="79"/>
    </row>
    <row r="269" spans="1:15" ht="35.25" customHeight="1" x14ac:dyDescent="0.25">
      <c r="A269" s="156"/>
      <c r="B269" s="74" t="s">
        <v>199</v>
      </c>
      <c r="C269" s="74" t="s">
        <v>200</v>
      </c>
      <c r="D269" s="61"/>
      <c r="E269" s="62"/>
      <c r="F269" s="15" t="s">
        <v>381</v>
      </c>
      <c r="G269" s="61"/>
      <c r="H269" s="62"/>
      <c r="I269" s="9">
        <f>J269+K269+L269+M269</f>
        <v>21978.936000000002</v>
      </c>
      <c r="J269" s="9">
        <v>0</v>
      </c>
      <c r="K269" s="9">
        <v>102.036</v>
      </c>
      <c r="L269" s="9">
        <v>21876.9</v>
      </c>
      <c r="M269" s="9">
        <v>0</v>
      </c>
      <c r="N269" s="79"/>
    </row>
    <row r="270" spans="1:15" ht="35.25" customHeight="1" x14ac:dyDescent="0.25">
      <c r="A270" s="156"/>
      <c r="B270" s="104"/>
      <c r="C270" s="104"/>
      <c r="D270" s="63"/>
      <c r="E270" s="64"/>
      <c r="F270" s="15" t="s">
        <v>382</v>
      </c>
      <c r="G270" s="63"/>
      <c r="H270" s="64"/>
      <c r="I270" s="9">
        <f>J270+K270+L270+M270</f>
        <v>21975.635999999999</v>
      </c>
      <c r="J270" s="9">
        <v>0</v>
      </c>
      <c r="K270" s="9">
        <v>102.036</v>
      </c>
      <c r="L270" s="9">
        <v>21873.599999999999</v>
      </c>
      <c r="M270" s="9">
        <v>0</v>
      </c>
      <c r="N270" s="79"/>
    </row>
    <row r="271" spans="1:15" ht="35.25" customHeight="1" x14ac:dyDescent="0.25">
      <c r="A271" s="156"/>
      <c r="B271" s="104"/>
      <c r="C271" s="104"/>
      <c r="D271" s="65"/>
      <c r="E271" s="66"/>
      <c r="F271" s="15" t="s">
        <v>374</v>
      </c>
      <c r="G271" s="65"/>
      <c r="H271" s="66"/>
      <c r="I271" s="9">
        <f>I269-I270</f>
        <v>3.3000000000029104</v>
      </c>
      <c r="J271" s="9">
        <f>J269-J270</f>
        <v>0</v>
      </c>
      <c r="K271" s="9">
        <f>K269-K270</f>
        <v>0</v>
      </c>
      <c r="L271" s="9">
        <f>L269-L270</f>
        <v>3.3000000000029104</v>
      </c>
      <c r="M271" s="9">
        <f>M269-M270</f>
        <v>0</v>
      </c>
      <c r="N271" s="79"/>
    </row>
    <row r="272" spans="1:15" ht="47.25" customHeight="1" x14ac:dyDescent="0.25">
      <c r="A272" s="156"/>
      <c r="B272" s="104"/>
      <c r="C272" s="104"/>
      <c r="D272" s="29" t="s">
        <v>362</v>
      </c>
      <c r="E272" s="29" t="s">
        <v>19</v>
      </c>
      <c r="F272" s="15" t="s">
        <v>383</v>
      </c>
      <c r="G272" s="15">
        <v>100</v>
      </c>
      <c r="H272" s="16">
        <v>100</v>
      </c>
      <c r="I272" s="9"/>
      <c r="J272" s="9"/>
      <c r="K272" s="9"/>
      <c r="L272" s="9"/>
      <c r="M272" s="9"/>
      <c r="N272" s="79"/>
    </row>
    <row r="273" spans="1:17" ht="98.25" customHeight="1" x14ac:dyDescent="0.25">
      <c r="A273" s="156"/>
      <c r="B273" s="105"/>
      <c r="C273" s="105"/>
      <c r="D273" s="29" t="s">
        <v>354</v>
      </c>
      <c r="E273" s="29" t="s">
        <v>67</v>
      </c>
      <c r="F273" s="15" t="s">
        <v>383</v>
      </c>
      <c r="G273" s="29" t="s">
        <v>39</v>
      </c>
      <c r="H273" s="16" t="s">
        <v>39</v>
      </c>
      <c r="I273" s="9"/>
      <c r="J273" s="9"/>
      <c r="K273" s="9"/>
      <c r="L273" s="9"/>
      <c r="M273" s="9"/>
      <c r="N273" s="79"/>
    </row>
    <row r="274" spans="1:17" ht="31.5" x14ac:dyDescent="0.25">
      <c r="A274" s="156"/>
      <c r="B274" s="73" t="s">
        <v>201</v>
      </c>
      <c r="C274" s="73" t="s">
        <v>363</v>
      </c>
      <c r="D274" s="67" t="s">
        <v>238</v>
      </c>
      <c r="E274" s="68"/>
      <c r="F274" s="35" t="s">
        <v>381</v>
      </c>
      <c r="G274" s="67"/>
      <c r="H274" s="68"/>
      <c r="I274" s="44">
        <f>J274+K274+L274+M274</f>
        <v>15330.2</v>
      </c>
      <c r="J274" s="28">
        <f>J279+J282+J285+J288</f>
        <v>0</v>
      </c>
      <c r="K274" s="28">
        <f t="shared" ref="K274:M274" si="11">K279+K282+K285+K288</f>
        <v>6168.3</v>
      </c>
      <c r="L274" s="28">
        <f t="shared" si="11"/>
        <v>9001.9</v>
      </c>
      <c r="M274" s="28">
        <f t="shared" si="11"/>
        <v>160</v>
      </c>
      <c r="N274" s="73" t="s">
        <v>202</v>
      </c>
    </row>
    <row r="275" spans="1:17" ht="31.5" x14ac:dyDescent="0.25">
      <c r="A275" s="156"/>
      <c r="B275" s="73"/>
      <c r="C275" s="73"/>
      <c r="D275" s="102"/>
      <c r="E275" s="70"/>
      <c r="F275" s="35" t="s">
        <v>382</v>
      </c>
      <c r="G275" s="102"/>
      <c r="H275" s="70"/>
      <c r="I275" s="28">
        <f t="shared" ref="I275:I276" si="12">J275+K275+L275+M275</f>
        <v>15330.2</v>
      </c>
      <c r="J275" s="28">
        <f t="shared" ref="J275:M276" si="13">J280+J283+J286+J289</f>
        <v>0</v>
      </c>
      <c r="K275" s="28">
        <f t="shared" si="13"/>
        <v>6168.3</v>
      </c>
      <c r="L275" s="28">
        <f t="shared" si="13"/>
        <v>9001.9</v>
      </c>
      <c r="M275" s="28">
        <f t="shared" si="13"/>
        <v>160</v>
      </c>
      <c r="N275" s="73"/>
    </row>
    <row r="276" spans="1:17" ht="31.5" customHeight="1" x14ac:dyDescent="0.25">
      <c r="A276" s="156"/>
      <c r="B276" s="73"/>
      <c r="C276" s="73"/>
      <c r="D276" s="103"/>
      <c r="E276" s="72"/>
      <c r="F276" s="35" t="s">
        <v>374</v>
      </c>
      <c r="G276" s="103"/>
      <c r="H276" s="72"/>
      <c r="I276" s="28">
        <f t="shared" si="12"/>
        <v>0</v>
      </c>
      <c r="J276" s="28">
        <f t="shared" si="13"/>
        <v>0</v>
      </c>
      <c r="K276" s="28">
        <f t="shared" si="13"/>
        <v>0</v>
      </c>
      <c r="L276" s="28">
        <f t="shared" si="13"/>
        <v>0</v>
      </c>
      <c r="M276" s="28">
        <f t="shared" si="13"/>
        <v>0</v>
      </c>
      <c r="N276" s="73"/>
    </row>
    <row r="277" spans="1:17" ht="131.25" customHeight="1" x14ac:dyDescent="0.25">
      <c r="A277" s="156"/>
      <c r="B277" s="73"/>
      <c r="C277" s="73"/>
      <c r="D277" s="34" t="s">
        <v>364</v>
      </c>
      <c r="E277" s="34" t="s">
        <v>19</v>
      </c>
      <c r="F277" s="35" t="s">
        <v>383</v>
      </c>
      <c r="G277" s="34" t="s">
        <v>420</v>
      </c>
      <c r="H277" s="11">
        <v>45.4</v>
      </c>
      <c r="I277" s="28"/>
      <c r="J277" s="28"/>
      <c r="K277" s="28"/>
      <c r="L277" s="28"/>
      <c r="M277" s="28"/>
      <c r="N277" s="73"/>
    </row>
    <row r="278" spans="1:17" ht="117.75" customHeight="1" x14ac:dyDescent="0.25">
      <c r="A278" s="156"/>
      <c r="B278" s="73"/>
      <c r="C278" s="73"/>
      <c r="D278" s="34" t="s">
        <v>365</v>
      </c>
      <c r="E278" s="34" t="s">
        <v>67</v>
      </c>
      <c r="F278" s="35" t="s">
        <v>383</v>
      </c>
      <c r="G278" s="34" t="s">
        <v>39</v>
      </c>
      <c r="H278" s="11" t="s">
        <v>39</v>
      </c>
      <c r="I278" s="28"/>
      <c r="J278" s="28"/>
      <c r="K278" s="28"/>
      <c r="L278" s="28"/>
      <c r="M278" s="28"/>
      <c r="N278" s="73"/>
    </row>
    <row r="279" spans="1:17" ht="36" customHeight="1" x14ac:dyDescent="0.25">
      <c r="A279" s="156"/>
      <c r="B279" s="79" t="s">
        <v>203</v>
      </c>
      <c r="C279" s="79" t="s">
        <v>204</v>
      </c>
      <c r="D279" s="79" t="s">
        <v>366</v>
      </c>
      <c r="E279" s="79" t="s">
        <v>30</v>
      </c>
      <c r="F279" s="15" t="s">
        <v>381</v>
      </c>
      <c r="G279" s="74" t="s">
        <v>206</v>
      </c>
      <c r="H279" s="58">
        <v>40</v>
      </c>
      <c r="I279" s="9">
        <f>J279+K279+L279+M279</f>
        <v>10525.8</v>
      </c>
      <c r="J279" s="9">
        <v>0</v>
      </c>
      <c r="K279" s="9">
        <v>6168.3</v>
      </c>
      <c r="L279" s="9">
        <v>4257.5</v>
      </c>
      <c r="M279" s="9">
        <v>100</v>
      </c>
      <c r="N279" s="74" t="s">
        <v>205</v>
      </c>
      <c r="Q279" s="2"/>
    </row>
    <row r="280" spans="1:17" ht="37.5" customHeight="1" x14ac:dyDescent="0.25">
      <c r="A280" s="156"/>
      <c r="B280" s="79"/>
      <c r="C280" s="79"/>
      <c r="D280" s="79"/>
      <c r="E280" s="79"/>
      <c r="F280" s="15" t="s">
        <v>382</v>
      </c>
      <c r="G280" s="75"/>
      <c r="H280" s="77"/>
      <c r="I280" s="9">
        <f>J280+K280+L280+M280</f>
        <v>10525.8</v>
      </c>
      <c r="J280" s="9">
        <v>0</v>
      </c>
      <c r="K280" s="9">
        <v>6168.3</v>
      </c>
      <c r="L280" s="9">
        <v>4257.5</v>
      </c>
      <c r="M280" s="9">
        <v>100</v>
      </c>
      <c r="N280" s="75"/>
      <c r="Q280" s="2"/>
    </row>
    <row r="281" spans="1:17" ht="52.5" customHeight="1" x14ac:dyDescent="0.25">
      <c r="A281" s="156"/>
      <c r="B281" s="79"/>
      <c r="C281" s="79"/>
      <c r="D281" s="79"/>
      <c r="E281" s="79"/>
      <c r="F281" s="15" t="s">
        <v>374</v>
      </c>
      <c r="G281" s="76"/>
      <c r="H281" s="78"/>
      <c r="I281" s="9">
        <f>I279-I280</f>
        <v>0</v>
      </c>
      <c r="J281" s="9">
        <f>J279-J280</f>
        <v>0</v>
      </c>
      <c r="K281" s="9">
        <f>K279-K280</f>
        <v>0</v>
      </c>
      <c r="L281" s="9">
        <f>L279-L280</f>
        <v>0</v>
      </c>
      <c r="M281" s="9">
        <f>M280-M279</f>
        <v>0</v>
      </c>
      <c r="N281" s="76"/>
      <c r="Q281" s="2"/>
    </row>
    <row r="282" spans="1:17" ht="41.25" customHeight="1" x14ac:dyDescent="0.25">
      <c r="A282" s="156"/>
      <c r="B282" s="79" t="s">
        <v>207</v>
      </c>
      <c r="C282" s="79" t="s">
        <v>208</v>
      </c>
      <c r="D282" s="79" t="s">
        <v>421</v>
      </c>
      <c r="E282" s="79" t="s">
        <v>19</v>
      </c>
      <c r="F282" s="15" t="s">
        <v>381</v>
      </c>
      <c r="G282" s="74" t="s">
        <v>20</v>
      </c>
      <c r="H282" s="58">
        <v>100</v>
      </c>
      <c r="I282" s="9">
        <f>J282+K282+L282+M282</f>
        <v>2763.8</v>
      </c>
      <c r="J282" s="9">
        <v>0</v>
      </c>
      <c r="K282" s="9">
        <v>0</v>
      </c>
      <c r="L282" s="9">
        <v>2743.8</v>
      </c>
      <c r="M282" s="9">
        <v>20</v>
      </c>
      <c r="N282" s="79" t="s">
        <v>209</v>
      </c>
    </row>
    <row r="283" spans="1:17" ht="38.25" customHeight="1" x14ac:dyDescent="0.25">
      <c r="A283" s="156"/>
      <c r="B283" s="79"/>
      <c r="C283" s="79"/>
      <c r="D283" s="79"/>
      <c r="E283" s="79"/>
      <c r="F283" s="15" t="s">
        <v>382</v>
      </c>
      <c r="G283" s="75"/>
      <c r="H283" s="77"/>
      <c r="I283" s="9">
        <f>J283+K283+L283+M283</f>
        <v>2763.8</v>
      </c>
      <c r="J283" s="9">
        <v>0</v>
      </c>
      <c r="K283" s="9">
        <v>0</v>
      </c>
      <c r="L283" s="9">
        <v>2743.8</v>
      </c>
      <c r="M283" s="9">
        <v>20</v>
      </c>
      <c r="N283" s="79"/>
    </row>
    <row r="284" spans="1:17" ht="30.75" customHeight="1" x14ac:dyDescent="0.25">
      <c r="A284" s="156"/>
      <c r="B284" s="79"/>
      <c r="C284" s="79"/>
      <c r="D284" s="79"/>
      <c r="E284" s="79"/>
      <c r="F284" s="15" t="s">
        <v>374</v>
      </c>
      <c r="G284" s="76"/>
      <c r="H284" s="78"/>
      <c r="I284" s="9">
        <f>I282-I283</f>
        <v>0</v>
      </c>
      <c r="J284" s="9">
        <f>J282-J283</f>
        <v>0</v>
      </c>
      <c r="K284" s="9">
        <f>K282-K283</f>
        <v>0</v>
      </c>
      <c r="L284" s="9">
        <f>L282-L283</f>
        <v>0</v>
      </c>
      <c r="M284" s="9">
        <f>M282-M283</f>
        <v>0</v>
      </c>
      <c r="N284" s="79"/>
    </row>
    <row r="285" spans="1:17" ht="40.5" customHeight="1" x14ac:dyDescent="0.25">
      <c r="A285" s="156"/>
      <c r="B285" s="79" t="s">
        <v>210</v>
      </c>
      <c r="C285" s="79" t="s">
        <v>211</v>
      </c>
      <c r="D285" s="79" t="s">
        <v>367</v>
      </c>
      <c r="E285" s="79" t="s">
        <v>19</v>
      </c>
      <c r="F285" s="15" t="s">
        <v>381</v>
      </c>
      <c r="G285" s="74" t="s">
        <v>20</v>
      </c>
      <c r="H285" s="58">
        <v>100</v>
      </c>
      <c r="I285" s="9">
        <f>J285+K285+L285+M285</f>
        <v>1721.8</v>
      </c>
      <c r="J285" s="9">
        <v>0</v>
      </c>
      <c r="K285" s="9">
        <v>0</v>
      </c>
      <c r="L285" s="9">
        <v>1701.8</v>
      </c>
      <c r="M285" s="9">
        <v>20</v>
      </c>
      <c r="N285" s="79" t="s">
        <v>212</v>
      </c>
    </row>
    <row r="286" spans="1:17" ht="39" customHeight="1" x14ac:dyDescent="0.25">
      <c r="A286" s="156"/>
      <c r="B286" s="79"/>
      <c r="C286" s="79"/>
      <c r="D286" s="79"/>
      <c r="E286" s="79"/>
      <c r="F286" s="15" t="s">
        <v>382</v>
      </c>
      <c r="G286" s="75"/>
      <c r="H286" s="77"/>
      <c r="I286" s="9">
        <f>J286+K286+L286+M286</f>
        <v>1721.8</v>
      </c>
      <c r="J286" s="9">
        <v>0</v>
      </c>
      <c r="K286" s="9">
        <v>0</v>
      </c>
      <c r="L286" s="9">
        <v>1701.8</v>
      </c>
      <c r="M286" s="9">
        <v>20</v>
      </c>
      <c r="N286" s="79"/>
    </row>
    <row r="287" spans="1:17" ht="51.75" customHeight="1" x14ac:dyDescent="0.25">
      <c r="A287" s="156"/>
      <c r="B287" s="79"/>
      <c r="C287" s="79"/>
      <c r="D287" s="79"/>
      <c r="E287" s="79"/>
      <c r="F287" s="15" t="s">
        <v>374</v>
      </c>
      <c r="G287" s="76"/>
      <c r="H287" s="78"/>
      <c r="I287" s="9">
        <f>I285-I286</f>
        <v>0</v>
      </c>
      <c r="J287" s="9">
        <f>J285-J286</f>
        <v>0</v>
      </c>
      <c r="K287" s="9">
        <f>K285-K286</f>
        <v>0</v>
      </c>
      <c r="L287" s="9">
        <f>L285-L286</f>
        <v>0</v>
      </c>
      <c r="M287" s="9">
        <f>M285-M286</f>
        <v>0</v>
      </c>
      <c r="N287" s="79"/>
    </row>
    <row r="288" spans="1:17" ht="30" customHeight="1" x14ac:dyDescent="0.25">
      <c r="A288" s="156"/>
      <c r="B288" s="79" t="s">
        <v>213</v>
      </c>
      <c r="C288" s="79" t="s">
        <v>214</v>
      </c>
      <c r="D288" s="79" t="s">
        <v>368</v>
      </c>
      <c r="E288" s="79" t="s">
        <v>19</v>
      </c>
      <c r="F288" s="15" t="s">
        <v>381</v>
      </c>
      <c r="G288" s="74" t="s">
        <v>24</v>
      </c>
      <c r="H288" s="58">
        <v>84.45</v>
      </c>
      <c r="I288" s="9">
        <f>J288+K288+L288+M288</f>
        <v>318.8</v>
      </c>
      <c r="J288" s="9">
        <v>0</v>
      </c>
      <c r="K288" s="9">
        <v>0</v>
      </c>
      <c r="L288" s="9">
        <v>298.8</v>
      </c>
      <c r="M288" s="9">
        <v>20</v>
      </c>
      <c r="N288" s="79" t="s">
        <v>215</v>
      </c>
    </row>
    <row r="289" spans="1:14" ht="46.5" customHeight="1" x14ac:dyDescent="0.25">
      <c r="A289" s="156"/>
      <c r="B289" s="79"/>
      <c r="C289" s="79"/>
      <c r="D289" s="79"/>
      <c r="E289" s="79"/>
      <c r="F289" s="15" t="s">
        <v>382</v>
      </c>
      <c r="G289" s="75"/>
      <c r="H289" s="77"/>
      <c r="I289" s="9">
        <f>J289+K289+L289+M289</f>
        <v>318.8</v>
      </c>
      <c r="J289" s="9">
        <v>0</v>
      </c>
      <c r="K289" s="9">
        <v>0</v>
      </c>
      <c r="L289" s="9">
        <v>298.8</v>
      </c>
      <c r="M289" s="9">
        <v>20</v>
      </c>
      <c r="N289" s="79"/>
    </row>
    <row r="290" spans="1:14" ht="63.75" customHeight="1" x14ac:dyDescent="0.25">
      <c r="A290" s="156"/>
      <c r="B290" s="79"/>
      <c r="C290" s="79"/>
      <c r="D290" s="79"/>
      <c r="E290" s="79"/>
      <c r="F290" s="15" t="s">
        <v>374</v>
      </c>
      <c r="G290" s="76"/>
      <c r="H290" s="78"/>
      <c r="I290" s="9">
        <f>I288-I289</f>
        <v>0</v>
      </c>
      <c r="J290" s="9">
        <f>J288-J289</f>
        <v>0</v>
      </c>
      <c r="K290" s="9">
        <f>K288-K289</f>
        <v>0</v>
      </c>
      <c r="L290" s="9">
        <f>L288-L289</f>
        <v>0</v>
      </c>
      <c r="M290" s="9">
        <f>M288-M289</f>
        <v>0</v>
      </c>
      <c r="N290" s="79"/>
    </row>
    <row r="291" spans="1:14" x14ac:dyDescent="0.25">
      <c r="A291" s="1"/>
      <c r="I291" s="6"/>
      <c r="J291" s="6"/>
      <c r="K291" s="6"/>
      <c r="L291" s="6"/>
      <c r="M291" s="6"/>
    </row>
    <row r="292" spans="1:14" x14ac:dyDescent="0.25">
      <c r="A292" s="1"/>
    </row>
    <row r="293" spans="1:14" x14ac:dyDescent="0.25">
      <c r="A293" s="1"/>
    </row>
    <row r="294" spans="1:14" x14ac:dyDescent="0.25">
      <c r="A294" s="1"/>
    </row>
    <row r="295" spans="1:14" x14ac:dyDescent="0.25">
      <c r="A295" s="1"/>
    </row>
    <row r="296" spans="1:14" x14ac:dyDescent="0.25">
      <c r="A296" s="1"/>
    </row>
    <row r="297" spans="1:14" x14ac:dyDescent="0.25">
      <c r="A297" s="1"/>
    </row>
    <row r="298" spans="1:14" x14ac:dyDescent="0.25">
      <c r="A298" s="1"/>
    </row>
    <row r="299" spans="1:14" x14ac:dyDescent="0.25">
      <c r="A299" s="1"/>
    </row>
  </sheetData>
  <mergeCells count="413">
    <mergeCell ref="D28:D30"/>
    <mergeCell ref="E28:E30"/>
    <mergeCell ref="C28:C32"/>
    <mergeCell ref="N148:N150"/>
    <mergeCell ref="N232:N234"/>
    <mergeCell ref="E213:M213"/>
    <mergeCell ref="E219:M219"/>
    <mergeCell ref="G222:H224"/>
    <mergeCell ref="G228:G230"/>
    <mergeCell ref="H228:H230"/>
    <mergeCell ref="N222:N225"/>
    <mergeCell ref="N228:N231"/>
    <mergeCell ref="G193:H195"/>
    <mergeCell ref="E198:M198"/>
    <mergeCell ref="N226:N227"/>
    <mergeCell ref="D179:E181"/>
    <mergeCell ref="G179:H181"/>
    <mergeCell ref="D151:E153"/>
    <mergeCell ref="D222:D225"/>
    <mergeCell ref="E222:E225"/>
    <mergeCell ref="G232:G234"/>
    <mergeCell ref="E156:E158"/>
    <mergeCell ref="N179:N188"/>
    <mergeCell ref="C110:C112"/>
    <mergeCell ref="A12:A290"/>
    <mergeCell ref="B184:B188"/>
    <mergeCell ref="C184:C188"/>
    <mergeCell ref="B15:B19"/>
    <mergeCell ref="C15:C19"/>
    <mergeCell ref="B258:B260"/>
    <mergeCell ref="C258:C260"/>
    <mergeCell ref="C165:C169"/>
    <mergeCell ref="C173:C175"/>
    <mergeCell ref="B75:B79"/>
    <mergeCell ref="C75:C79"/>
    <mergeCell ref="C80:C86"/>
    <mergeCell ref="B80:B86"/>
    <mergeCell ref="C20:C27"/>
    <mergeCell ref="B160:B162"/>
    <mergeCell ref="C160:C162"/>
    <mergeCell ref="C107:C109"/>
    <mergeCell ref="B107:B109"/>
    <mergeCell ref="C113:C117"/>
    <mergeCell ref="B241:B246"/>
    <mergeCell ref="B36:B37"/>
    <mergeCell ref="C241:C246"/>
    <mergeCell ref="B140:B143"/>
    <mergeCell ref="C140:C143"/>
    <mergeCell ref="B134:B139"/>
    <mergeCell ref="C134:C139"/>
    <mergeCell ref="B198:B217"/>
    <mergeCell ref="B232:B234"/>
    <mergeCell ref="C232:C234"/>
    <mergeCell ref="N189:N192"/>
    <mergeCell ref="N193:N197"/>
    <mergeCell ref="N198:N221"/>
    <mergeCell ref="N163:N164"/>
    <mergeCell ref="N176:N178"/>
    <mergeCell ref="N173:N175"/>
    <mergeCell ref="N170:N172"/>
    <mergeCell ref="N165:N169"/>
    <mergeCell ref="C193:C197"/>
    <mergeCell ref="E203:M203"/>
    <mergeCell ref="E208:M208"/>
    <mergeCell ref="G184:H186"/>
    <mergeCell ref="D173:D175"/>
    <mergeCell ref="E173:E175"/>
    <mergeCell ref="D165:E167"/>
    <mergeCell ref="G165:H167"/>
    <mergeCell ref="D193:E195"/>
    <mergeCell ref="C198:C217"/>
    <mergeCell ref="G173:G175"/>
    <mergeCell ref="C131:C132"/>
    <mergeCell ref="B228:B231"/>
    <mergeCell ref="B148:B149"/>
    <mergeCell ref="B118:B120"/>
    <mergeCell ref="C118:C120"/>
    <mergeCell ref="B125:B127"/>
    <mergeCell ref="B110:B112"/>
    <mergeCell ref="B131:B132"/>
    <mergeCell ref="C125:C127"/>
    <mergeCell ref="B165:B169"/>
    <mergeCell ref="B145:B147"/>
    <mergeCell ref="C145:C147"/>
    <mergeCell ref="B222:B225"/>
    <mergeCell ref="B218:B221"/>
    <mergeCell ref="C218:C221"/>
    <mergeCell ref="B191:B192"/>
    <mergeCell ref="C191:C192"/>
    <mergeCell ref="C222:C225"/>
    <mergeCell ref="B151:B155"/>
    <mergeCell ref="C151:C155"/>
    <mergeCell ref="C148:C149"/>
    <mergeCell ref="B113:B117"/>
    <mergeCell ref="B128:B130"/>
    <mergeCell ref="B193:B197"/>
    <mergeCell ref="N101:N103"/>
    <mergeCell ref="N92:N96"/>
    <mergeCell ref="L97:L98"/>
    <mergeCell ref="G92:G94"/>
    <mergeCell ref="G101:G103"/>
    <mergeCell ref="H101:H103"/>
    <mergeCell ref="N128:N130"/>
    <mergeCell ref="N131:N133"/>
    <mergeCell ref="G104:G106"/>
    <mergeCell ref="H104:H106"/>
    <mergeCell ref="N110:N112"/>
    <mergeCell ref="N104:N109"/>
    <mergeCell ref="G110:G112"/>
    <mergeCell ref="H110:H112"/>
    <mergeCell ref="G118:G120"/>
    <mergeCell ref="H118:H120"/>
    <mergeCell ref="G128:G130"/>
    <mergeCell ref="H128:H130"/>
    <mergeCell ref="N121:N127"/>
    <mergeCell ref="H107:H109"/>
    <mergeCell ref="H92:H94"/>
    <mergeCell ref="G97:G100"/>
    <mergeCell ref="N75:N79"/>
    <mergeCell ref="D84:D85"/>
    <mergeCell ref="E84:E85"/>
    <mergeCell ref="M97:M98"/>
    <mergeCell ref="N97:N100"/>
    <mergeCell ref="J97:J98"/>
    <mergeCell ref="K97:K98"/>
    <mergeCell ref="D75:E77"/>
    <mergeCell ref="G75:H77"/>
    <mergeCell ref="J84:J85"/>
    <mergeCell ref="K84:K85"/>
    <mergeCell ref="L84:L85"/>
    <mergeCell ref="M84:M85"/>
    <mergeCell ref="N80:N91"/>
    <mergeCell ref="E91:E94"/>
    <mergeCell ref="D80:E82"/>
    <mergeCell ref="G80:H82"/>
    <mergeCell ref="E98:E100"/>
    <mergeCell ref="F84:F85"/>
    <mergeCell ref="H84:H85"/>
    <mergeCell ref="I84:I85"/>
    <mergeCell ref="F97:F98"/>
    <mergeCell ref="I97:I98"/>
    <mergeCell ref="H97:H100"/>
    <mergeCell ref="A6:N6"/>
    <mergeCell ref="A7:N7"/>
    <mergeCell ref="N12:N14"/>
    <mergeCell ref="E12:E14"/>
    <mergeCell ref="D12:D14"/>
    <mergeCell ref="C12:C14"/>
    <mergeCell ref="B12:B14"/>
    <mergeCell ref="A8:A11"/>
    <mergeCell ref="D8:D11"/>
    <mergeCell ref="F8:F11"/>
    <mergeCell ref="G8:G11"/>
    <mergeCell ref="I8:M8"/>
    <mergeCell ref="I9:I11"/>
    <mergeCell ref="J9:M9"/>
    <mergeCell ref="L10:L11"/>
    <mergeCell ref="M10:M11"/>
    <mergeCell ref="B8:B11"/>
    <mergeCell ref="C8:C11"/>
    <mergeCell ref="E8:E11"/>
    <mergeCell ref="K10:K11"/>
    <mergeCell ref="N8:N11"/>
    <mergeCell ref="J10:J11"/>
    <mergeCell ref="H8:H11"/>
    <mergeCell ref="G12:G14"/>
    <mergeCell ref="G65:G67"/>
    <mergeCell ref="B87:B91"/>
    <mergeCell ref="C87:C91"/>
    <mergeCell ref="C97:C100"/>
    <mergeCell ref="B97:B100"/>
    <mergeCell ref="B92:B96"/>
    <mergeCell ref="C92:C96"/>
    <mergeCell ref="D92:D94"/>
    <mergeCell ref="D98:D100"/>
    <mergeCell ref="G84:G85"/>
    <mergeCell ref="G62:G64"/>
    <mergeCell ref="I53:I55"/>
    <mergeCell ref="G15:G17"/>
    <mergeCell ref="N15:N19"/>
    <mergeCell ref="N20:N27"/>
    <mergeCell ref="G28:G30"/>
    <mergeCell ref="H28:H30"/>
    <mergeCell ref="G20:H22"/>
    <mergeCell ref="N38:N40"/>
    <mergeCell ref="G53:G55"/>
    <mergeCell ref="H53:H55"/>
    <mergeCell ref="H59:H61"/>
    <mergeCell ref="G56:G58"/>
    <mergeCell ref="H56:H58"/>
    <mergeCell ref="G33:G35"/>
    <mergeCell ref="H33:H35"/>
    <mergeCell ref="G46:H48"/>
    <mergeCell ref="H15:H17"/>
    <mergeCell ref="N50:N55"/>
    <mergeCell ref="B20:B27"/>
    <mergeCell ref="H12:H14"/>
    <mergeCell ref="B38:B40"/>
    <mergeCell ref="N28:N37"/>
    <mergeCell ref="G59:G61"/>
    <mergeCell ref="G38:G40"/>
    <mergeCell ref="G50:H52"/>
    <mergeCell ref="H38:H40"/>
    <mergeCell ref="L53:L55"/>
    <mergeCell ref="K53:K55"/>
    <mergeCell ref="N56:N58"/>
    <mergeCell ref="G41:H43"/>
    <mergeCell ref="D50:E52"/>
    <mergeCell ref="E53:E55"/>
    <mergeCell ref="F53:F55"/>
    <mergeCell ref="B59:B61"/>
    <mergeCell ref="C59:C61"/>
    <mergeCell ref="D59:D61"/>
    <mergeCell ref="C56:C58"/>
    <mergeCell ref="B56:B58"/>
    <mergeCell ref="D56:D58"/>
    <mergeCell ref="B28:B35"/>
    <mergeCell ref="E56:E58"/>
    <mergeCell ref="C46:C49"/>
    <mergeCell ref="E59:E61"/>
    <mergeCell ref="D15:D17"/>
    <mergeCell ref="B101:B103"/>
    <mergeCell ref="B41:B45"/>
    <mergeCell ref="C41:C45"/>
    <mergeCell ref="C50:C55"/>
    <mergeCell ref="D53:D55"/>
    <mergeCell ref="B68:B74"/>
    <mergeCell ref="B65:B67"/>
    <mergeCell ref="C65:C67"/>
    <mergeCell ref="D65:D67"/>
    <mergeCell ref="B62:B64"/>
    <mergeCell ref="C62:C64"/>
    <mergeCell ref="D62:D64"/>
    <mergeCell ref="B50:B55"/>
    <mergeCell ref="D41:E43"/>
    <mergeCell ref="C101:C103"/>
    <mergeCell ref="B46:B49"/>
    <mergeCell ref="D20:E22"/>
    <mergeCell ref="D33:D35"/>
    <mergeCell ref="E33:E35"/>
    <mergeCell ref="C33:C37"/>
    <mergeCell ref="D46:E48"/>
    <mergeCell ref="E15:E17"/>
    <mergeCell ref="C104:C106"/>
    <mergeCell ref="B104:B106"/>
    <mergeCell ref="D104:D106"/>
    <mergeCell ref="D107:D109"/>
    <mergeCell ref="E107:E109"/>
    <mergeCell ref="E104:E106"/>
    <mergeCell ref="N151:N158"/>
    <mergeCell ref="B156:B158"/>
    <mergeCell ref="N160:N162"/>
    <mergeCell ref="N134:N139"/>
    <mergeCell ref="G156:G158"/>
    <mergeCell ref="H156:H158"/>
    <mergeCell ref="N145:N147"/>
    <mergeCell ref="N140:N144"/>
    <mergeCell ref="E110:E112"/>
    <mergeCell ref="D118:D120"/>
    <mergeCell ref="G113:H115"/>
    <mergeCell ref="E118:E120"/>
    <mergeCell ref="D145:D147"/>
    <mergeCell ref="E145:E147"/>
    <mergeCell ref="D160:D162"/>
    <mergeCell ref="E160:E162"/>
    <mergeCell ref="G145:G147"/>
    <mergeCell ref="H145:H147"/>
    <mergeCell ref="D288:D290"/>
    <mergeCell ref="E288:E290"/>
    <mergeCell ref="B235:B240"/>
    <mergeCell ref="C235:C240"/>
    <mergeCell ref="C279:C281"/>
    <mergeCell ref="D279:D281"/>
    <mergeCell ref="E279:E281"/>
    <mergeCell ref="B250:B254"/>
    <mergeCell ref="C250:C254"/>
    <mergeCell ref="B255:B257"/>
    <mergeCell ref="C255:C257"/>
    <mergeCell ref="D255:D257"/>
    <mergeCell ref="E255:E257"/>
    <mergeCell ref="E258:E260"/>
    <mergeCell ref="D258:D260"/>
    <mergeCell ref="D274:E276"/>
    <mergeCell ref="D266:D268"/>
    <mergeCell ref="E266:E268"/>
    <mergeCell ref="D269:E271"/>
    <mergeCell ref="D250:E252"/>
    <mergeCell ref="D261:E263"/>
    <mergeCell ref="D244:D246"/>
    <mergeCell ref="E244:E246"/>
    <mergeCell ref="D241:D243"/>
    <mergeCell ref="B170:B171"/>
    <mergeCell ref="C170:C171"/>
    <mergeCell ref="B173:B175"/>
    <mergeCell ref="B179:B183"/>
    <mergeCell ref="C179:C183"/>
    <mergeCell ref="B176:B177"/>
    <mergeCell ref="C176:C177"/>
    <mergeCell ref="B288:B290"/>
    <mergeCell ref="C288:C290"/>
    <mergeCell ref="C261:C265"/>
    <mergeCell ref="B247:B248"/>
    <mergeCell ref="C247:C248"/>
    <mergeCell ref="B266:B268"/>
    <mergeCell ref="C266:C268"/>
    <mergeCell ref="B269:B273"/>
    <mergeCell ref="C269:C273"/>
    <mergeCell ref="B261:B265"/>
    <mergeCell ref="N288:N290"/>
    <mergeCell ref="N285:N287"/>
    <mergeCell ref="N261:N273"/>
    <mergeCell ref="B274:B278"/>
    <mergeCell ref="C274:C278"/>
    <mergeCell ref="B282:B284"/>
    <mergeCell ref="C282:C284"/>
    <mergeCell ref="D282:D284"/>
    <mergeCell ref="E282:E284"/>
    <mergeCell ref="N282:N284"/>
    <mergeCell ref="B285:B287"/>
    <mergeCell ref="C285:C287"/>
    <mergeCell ref="D285:D287"/>
    <mergeCell ref="E285:E287"/>
    <mergeCell ref="N279:N281"/>
    <mergeCell ref="G279:G281"/>
    <mergeCell ref="H279:H281"/>
    <mergeCell ref="G282:G284"/>
    <mergeCell ref="H282:H284"/>
    <mergeCell ref="G285:G287"/>
    <mergeCell ref="H285:H287"/>
    <mergeCell ref="G288:G290"/>
    <mergeCell ref="H288:H290"/>
    <mergeCell ref="B279:B281"/>
    <mergeCell ref="N241:N246"/>
    <mergeCell ref="N250:N254"/>
    <mergeCell ref="N274:N278"/>
    <mergeCell ref="N258:N260"/>
    <mergeCell ref="N247:N249"/>
    <mergeCell ref="G258:G260"/>
    <mergeCell ref="H258:H260"/>
    <mergeCell ref="G244:G246"/>
    <mergeCell ref="H244:H246"/>
    <mergeCell ref="N255:N257"/>
    <mergeCell ref="G274:H276"/>
    <mergeCell ref="G241:H243"/>
    <mergeCell ref="G250:H252"/>
    <mergeCell ref="G261:H263"/>
    <mergeCell ref="G255:G257"/>
    <mergeCell ref="H255:H257"/>
    <mergeCell ref="O255:O256"/>
    <mergeCell ref="C38:C40"/>
    <mergeCell ref="D38:D40"/>
    <mergeCell ref="E38:E40"/>
    <mergeCell ref="D71:D73"/>
    <mergeCell ref="C68:C74"/>
    <mergeCell ref="M53:M55"/>
    <mergeCell ref="E71:E73"/>
    <mergeCell ref="N41:N49"/>
    <mergeCell ref="N59:N61"/>
    <mergeCell ref="N65:N67"/>
    <mergeCell ref="E62:E64"/>
    <mergeCell ref="E65:E67"/>
    <mergeCell ref="C128:C130"/>
    <mergeCell ref="N113:N120"/>
    <mergeCell ref="D134:E136"/>
    <mergeCell ref="G134:H136"/>
    <mergeCell ref="J53:J55"/>
    <mergeCell ref="C228:C231"/>
    <mergeCell ref="C156:C158"/>
    <mergeCell ref="D156:D158"/>
    <mergeCell ref="H71:H73"/>
    <mergeCell ref="N68:N74"/>
    <mergeCell ref="I71:I73"/>
    <mergeCell ref="J71:J73"/>
    <mergeCell ref="K71:K73"/>
    <mergeCell ref="L71:L73"/>
    <mergeCell ref="M71:M73"/>
    <mergeCell ref="H62:H64"/>
    <mergeCell ref="N62:N64"/>
    <mergeCell ref="H65:H67"/>
    <mergeCell ref="D235:D237"/>
    <mergeCell ref="D238:D240"/>
    <mergeCell ref="E101:E103"/>
    <mergeCell ref="D101:D103"/>
    <mergeCell ref="F71:F73"/>
    <mergeCell ref="D68:E70"/>
    <mergeCell ref="D184:E186"/>
    <mergeCell ref="G107:G109"/>
    <mergeCell ref="G71:G73"/>
    <mergeCell ref="G160:G162"/>
    <mergeCell ref="E235:E237"/>
    <mergeCell ref="E232:E234"/>
    <mergeCell ref="D232:D234"/>
    <mergeCell ref="N235:N240"/>
    <mergeCell ref="G235:G237"/>
    <mergeCell ref="H235:H237"/>
    <mergeCell ref="G238:G240"/>
    <mergeCell ref="E241:E243"/>
    <mergeCell ref="G266:G268"/>
    <mergeCell ref="H266:H268"/>
    <mergeCell ref="G269:H271"/>
    <mergeCell ref="G151:H153"/>
    <mergeCell ref="D128:D130"/>
    <mergeCell ref="E128:E130"/>
    <mergeCell ref="G68:H70"/>
    <mergeCell ref="E238:E240"/>
    <mergeCell ref="H232:H234"/>
    <mergeCell ref="D113:E115"/>
    <mergeCell ref="D228:D230"/>
    <mergeCell ref="E228:E230"/>
    <mergeCell ref="D110:D112"/>
    <mergeCell ref="H160:H162"/>
    <mergeCell ref="H173:H175"/>
    <mergeCell ref="H238:H240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  <ignoredErrors>
    <ignoredError sqref="I268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Лист2!Область_печати</vt:lpstr>
    </vt:vector>
  </TitlesOfParts>
  <Company>AdmSolkam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Матушкина Наталья Федоровна</dc:creator>
  <cp:lastModifiedBy>Бем Наталья Валерьевна</cp:lastModifiedBy>
  <cp:lastPrinted>2023-05-03T05:43:39Z</cp:lastPrinted>
  <dcterms:created xsi:type="dcterms:W3CDTF">2021-06-21T11:56:05Z</dcterms:created>
  <dcterms:modified xsi:type="dcterms:W3CDTF">2023-05-03T05:45:35Z</dcterms:modified>
</cp:coreProperties>
</file>